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5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<sst xmlns="http://schemas.openxmlformats.org/spreadsheetml/2006/main" count="219" uniqueCount="176">
  <si>
    <t>11101-12540</t>
  </si>
  <si>
    <t>12541-13500</t>
  </si>
  <si>
    <t>13501-15840</t>
  </si>
  <si>
    <t>15841-16500</t>
  </si>
  <si>
    <t>16501-17280</t>
  </si>
  <si>
    <t>17281-17880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</si>
  <si>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</si>
  <si>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</si>
  <si>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</si>
  <si>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</si>
  <si>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</si>
  <si>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</si>
  <si>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</si>
  <si>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</si>
  <si>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</si>
  <si>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</si>
  <si>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</si>
  <si>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</si>
  <si>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</si>
  <si>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</si>
  <si>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</si>
  <si>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</si>
  <si>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</si>
  <si>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</si>
  <si>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</si>
  <si>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</si>
  <si>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</si>
  <si>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</si>
  <si>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</si>
  <si>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</si>
  <si>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</si>
  <si>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</si>
  <si>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</si>
  <si>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</si>
  <si>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</si>
  <si>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</si>
  <si>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</si>
  <si>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</si>
  <si>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</si>
  <si>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</si>
  <si>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</si>
  <si>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</si>
  <si>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</si>
  <si>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</si>
  <si>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</si>
  <si>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</si>
  <si>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</si>
  <si>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</si>
  <si>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</si>
  <si>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</si>
  <si>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</si>
  <si>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</si>
  <si>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</si>
  <si>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</si>
  <si>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</si>
  <si>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</si>
  <si>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</si>
  <si>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</si>
  <si>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</si>
  <si>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</si>
  <si>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</si>
  <si>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</si>
  <si>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</si>
  <si>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</si>
  <si>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</si>
  <si>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</si>
  <si>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</si>
  <si>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</si>
  <si>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</si>
  <si>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</si>
  <si>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</si>
  <si>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</si>
  <si>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</si>
  <si>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</si>
  <si>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</si>
  <si>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</si>
  <si>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</si>
  <si>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</si>
  <si>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</si>
  <si>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</si>
  <si>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</si>
  <si>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</si>
  <si>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</si>
  <si>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</si>
  <si>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</si>
  <si>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</si>
  <si>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</si>
  <si>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</si>
  <si>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</si>
  <si>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</si>
  <si>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</si>
  <si>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</si>
  <si>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</si>
  <si>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42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</si>
  <si>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46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</si>
  <si>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48</t>
    </r>
    <r>
      <rPr>
        <sz val="12"/>
        <color indexed="8"/>
        <rFont val="細明體"/>
        <family val="3"/>
      </rPr>
      <t>級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</si>
  <si>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</si>
  <si>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</si>
  <si>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</si>
  <si>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</si>
  <si>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</si>
  <si>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</si>
  <si>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細明體"/>
        <family val="3"/>
      </rPr>
      <t>級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</si>
  <si>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4.69%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</si>
  <si>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rPr>
        <sz val="12"/>
        <color indexed="10"/>
        <rFont val="細明體"/>
        <family val="3"/>
      </rPr>
      <t>級數</t>
    </r>
  </si>
  <si>
    <r>
      <rPr>
        <sz val="12"/>
        <rFont val="細明體"/>
        <family val="3"/>
      </rPr>
      <t>雇主負擔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</si>
  <si>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47</t>
    </r>
    <r>
      <rPr>
        <sz val="12"/>
        <color indexed="8"/>
        <rFont val="細明體"/>
        <family val="3"/>
      </rPr>
      <t>級</t>
    </r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</si>
  <si>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</si>
  <si>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</si>
  <si>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</si>
  <si>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</si>
  <si>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4.91%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</si>
  <si>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4.91%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(1+0.7)      (0.7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</si>
  <si>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t>175601</t>
    </r>
    <r>
      <rPr>
        <sz val="12"/>
        <rFont val="細明體"/>
        <family val="3"/>
      </rPr>
      <t>以上</t>
    </r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</si>
  <si>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</si>
  <si>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級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</si>
  <si>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</si>
  <si>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</si>
  <si>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</si>
  <si>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</si>
  <si>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</si>
  <si>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</si>
  <si>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</si>
  <si>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</si>
  <si>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</si>
  <si>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</si>
  <si>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</si>
  <si>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</si>
  <si>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</si>
  <si>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44</t>
    </r>
    <r>
      <rPr>
        <sz val="12"/>
        <color indexed="8"/>
        <rFont val="細明體"/>
        <family val="3"/>
      </rPr>
      <t>級</t>
    </r>
  </si>
  <si>
    <t>21010-22000</t>
  </si>
  <si>
    <t>20009-21009</t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</si>
  <si>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細明體"/>
        <family val="3"/>
      </rPr>
      <t>級</t>
    </r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</si>
  <si>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</si>
  <si>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</si>
  <si>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</si>
  <si>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</si>
  <si>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</si>
  <si>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</si>
  <si>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</si>
  <si>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</si>
  <si>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</si>
  <si>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</si>
  <si>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</si>
  <si>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</si>
  <si>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</si>
  <si>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</t>
    </r>
    <r>
      <rPr>
        <sz val="12"/>
        <rFont val="細明體"/>
        <family val="3"/>
      </rPr>
      <t>級</t>
    </r>
  </si>
  <si>
    <t>21010-22000</t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</si>
  <si>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</si>
  <si>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</si>
  <si>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16</t>
    </r>
    <r>
      <rPr>
        <b/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</si>
  <si>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</si>
  <si>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45級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</si>
  <si>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43</t>
    </r>
    <r>
      <rPr>
        <b/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</si>
  <si>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</si>
  <si>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細明體"/>
        <family val="3"/>
      </rPr>
      <t>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</si>
  <si>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43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</si>
  <si>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</si>
  <si>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$45,800;</t>
    </r>
    <r>
      <rPr>
        <sz val="10"/>
        <rFont val="細明體"/>
        <family val="3"/>
      </rPr>
      <t>健保投保金額最高</t>
    </r>
    <r>
      <rPr>
        <sz val="10"/>
        <rFont val="Times New Roman"/>
        <family val="1"/>
      </rPr>
      <t>$182,000;</t>
    </r>
    <r>
      <rPr>
        <sz val="10"/>
        <rFont val="細明體"/>
        <family val="3"/>
      </rPr>
      <t>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。</t>
    </r>
  </si>
  <si>
    <t>22001-23100</t>
  </si>
  <si>
    <t>23101-23800</t>
  </si>
  <si>
    <r>
      <t>109</t>
    </r>
    <r>
      <rPr>
        <u val="single"/>
        <sz val="16"/>
        <color indexed="61"/>
        <rFont val="細明體"/>
        <family val="3"/>
      </rPr>
      <t>年國立政治大學勞保、健保及勞退金每月個人與單位負擔費用對照表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</si>
  <si>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105/1/1</t>
    </r>
    <r>
      <rPr>
        <sz val="10"/>
        <rFont val="細明體"/>
        <family val="3"/>
      </rPr>
      <t>起健保費率調降至</t>
    </r>
    <r>
      <rPr>
        <sz val="10"/>
        <rFont val="Times New Roman"/>
        <family val="1"/>
      </rPr>
      <t>4.69%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</rPr>
      <t>人。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</si>
  <si>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</si>
  <si>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23,800</t>
    </r>
    <r>
      <rPr>
        <sz val="10"/>
        <rFont val="細明體"/>
        <family val="3"/>
      </rPr>
      <t>元。</t>
    </r>
  </si>
  <si>
    <r>
      <t>108.11.06</t>
    </r>
    <r>
      <rPr>
        <sz val="8"/>
        <rFont val="細明體"/>
        <family val="3"/>
      </rPr>
      <t>製表</t>
    </r>
  </si>
  <si>
    <r>
      <t>109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</si>
  <si>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105/1/1</t>
    </r>
    <r>
      <rPr>
        <sz val="10"/>
        <rFont val="細明體"/>
        <family val="3"/>
      </rPr>
      <t>起健保費率調降至</t>
    </r>
    <r>
      <rPr>
        <sz val="10"/>
        <rFont val="Times New Roman"/>
        <family val="1"/>
      </rPr>
      <t>4.69%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</rPr>
      <t>人。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</si>
  <si>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</si>
  <si>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23,800</t>
    </r>
    <r>
      <rPr>
        <sz val="10"/>
        <rFont val="細明體"/>
        <family val="3"/>
      </rPr>
      <t>元。</t>
    </r>
  </si>
  <si>
    <r>
      <t>107.11.06</t>
    </r>
    <r>
      <rPr>
        <sz val="8"/>
        <rFont val="細明體"/>
        <family val="3"/>
      </rPr>
      <t>製表</t>
    </r>
  </si>
  <si>
    <r>
      <t>109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</si>
  <si>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t>23801-24000</t>
  </si>
  <si>
    <r>
      <t>109</t>
    </r>
    <r>
      <rPr>
        <u val="single"/>
        <sz val="16"/>
        <color indexed="61"/>
        <rFont val="細明體"/>
        <family val="3"/>
      </rPr>
      <t>年國立政治大學勞保、健保及勞退金每月個人與單位負擔費用對照表</t>
    </r>
  </si>
  <si>
    <r>
      <t xml:space="preserve">  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</si>
  <si>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4.69%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</si>
</sst>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indexed="10"/>
      <name val="細明體"/>
      <family val="3"/>
    </font>
    <font>
      <sz val="8"/>
      <name val="Times New Roman"/>
      <family val="1"/>
    </font>
    <font>
      <sz val="8"/>
      <name val="細明體"/>
      <family val="3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 vertical="center"/>
      <protection/>
    </xf>
    <xf numFmtId="178" fontId="6" fillId="0" borderId="1" xfId="22" applyNumberFormat="1" applyFont="1" applyFill="1" applyBorder="1" applyAlignment="1">
      <alignment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7" fillId="0" borderId="0" xfId="21" applyFont="1" applyAlignment="1">
      <alignment/>
      <protection/>
    </xf>
    <xf numFmtId="0" fontId="17" fillId="0" borderId="3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178" fontId="9" fillId="3" borderId="1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vertical="center"/>
      <protection/>
    </xf>
    <xf numFmtId="178" fontId="9" fillId="3" borderId="1" xfId="21" applyNumberFormat="1" applyFont="1" applyFill="1" applyBorder="1" applyAlignment="1">
      <alignment horizontal="center"/>
      <protection/>
    </xf>
    <xf numFmtId="177" fontId="9" fillId="3" borderId="1" xfId="21" applyNumberFormat="1" applyFont="1" applyFill="1" applyBorder="1" applyAlignment="1">
      <alignment horizontal="center" vertical="center"/>
      <protection/>
    </xf>
    <xf numFmtId="0" fontId="6" fillId="0" borderId="4" xfId="21" applyFont="1" applyBorder="1" applyAlignment="1">
      <alignment horizontal="distributed"/>
      <protection/>
    </xf>
    <xf numFmtId="178" fontId="9" fillId="0" borderId="1" xfId="21" applyNumberFormat="1" applyFont="1" applyFill="1" applyBorder="1" applyAlignment="1">
      <alignment horizontal="center"/>
      <protection/>
    </xf>
    <xf numFmtId="178" fontId="9" fillId="0" borderId="5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9" fillId="4" borderId="1" xfId="21" applyNumberFormat="1" applyFont="1" applyFill="1" applyBorder="1" applyAlignment="1">
      <alignment horizontal="center" vertical="center"/>
      <protection/>
    </xf>
    <xf numFmtId="178" fontId="9" fillId="0" borderId="6" xfId="21" applyNumberFormat="1" applyFont="1" applyFill="1" applyBorder="1" applyAlignment="1">
      <alignment horizontal="center" vertical="center"/>
      <protection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21" applyFont="1" applyBorder="1" applyAlignment="1">
      <alignment horizontal="center" vertical="center"/>
      <protection/>
    </xf>
    <xf numFmtId="177" fontId="9" fillId="0" borderId="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8" fontId="9" fillId="5" borderId="1" xfId="21" applyNumberFormat="1" applyFont="1" applyFill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center" vertical="center"/>
      <protection/>
    </xf>
    <xf numFmtId="177" fontId="9" fillId="0" borderId="2" xfId="21" applyNumberFormat="1" applyFont="1" applyBorder="1" applyAlignment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Fill="1" applyBorder="1" applyAlignment="1">
      <alignment horizontal="center" vertical="center"/>
      <protection/>
    </xf>
    <xf numFmtId="178" fontId="8" fillId="6" borderId="1" xfId="22" applyNumberFormat="1" applyFont="1" applyFill="1" applyBorder="1" applyAlignment="1">
      <alignment vertical="center"/>
      <protection/>
    </xf>
    <xf numFmtId="178" fontId="8" fillId="6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8" fontId="9" fillId="0" borderId="1" xfId="22" applyNumberFormat="1" applyFont="1" applyFill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8" fillId="6" borderId="4" xfId="21" applyFont="1" applyFill="1" applyBorder="1" applyAlignment="1">
      <alignment horizontal="distributed"/>
      <protection/>
    </xf>
    <xf numFmtId="177" fontId="24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5" fillId="0" borderId="3" xfId="21" applyFont="1" applyBorder="1" applyAlignment="1">
      <alignment/>
      <protection/>
    </xf>
    <xf numFmtId="177" fontId="20" fillId="0" borderId="0" xfId="21" applyNumberFormat="1" applyFont="1">
      <alignment/>
      <protection/>
    </xf>
    <xf numFmtId="177" fontId="20" fillId="0" borderId="0" xfId="21" applyNumberFormat="1" applyFont="1" applyAlignment="1">
      <alignment horizontal="center"/>
      <protection/>
    </xf>
    <xf numFmtId="0" fontId="28" fillId="0" borderId="0" xfId="21" applyFont="1">
      <alignment/>
      <protection/>
    </xf>
    <xf numFmtId="177" fontId="2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"/>
      <protection/>
    </xf>
    <xf numFmtId="0" fontId="20" fillId="0" borderId="0" xfId="21" applyFont="1" applyAlignment="1">
      <alignment vertical="top"/>
      <protection/>
    </xf>
    <xf numFmtId="0" fontId="28" fillId="0" borderId="0" xfId="21" applyFont="1" applyAlignment="1">
      <alignment horizontal="center"/>
      <protection/>
    </xf>
    <xf numFmtId="0" fontId="15" fillId="0" borderId="0" xfId="0" applyFont="1" applyFill="1" applyAlignment="1">
      <alignment horizontal="center" vertical="center"/>
    </xf>
    <xf numFmtId="178" fontId="9" fillId="0" borderId="5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horizontal="center" vertical="center"/>
      <protection/>
    </xf>
    <xf numFmtId="178" fontId="9" fillId="3" borderId="5" xfId="21" applyNumberFormat="1" applyFont="1" applyFill="1" applyBorder="1" applyAlignment="1">
      <alignment horizontal="center" vertical="center"/>
      <protection/>
    </xf>
    <xf numFmtId="177" fontId="8" fillId="7" borderId="1" xfId="21" applyNumberFormat="1" applyFont="1" applyFill="1" applyBorder="1" applyAlignment="1">
      <alignment horizontal="center" vertical="center"/>
      <protection/>
    </xf>
    <xf numFmtId="176" fontId="8" fillId="7" borderId="1" xfId="21" applyNumberFormat="1" applyFont="1" applyFill="1" applyBorder="1" applyAlignment="1">
      <alignment horizontal="center" vertical="center"/>
      <protection/>
    </xf>
    <xf numFmtId="178" fontId="8" fillId="7" borderId="1" xfId="21" applyNumberFormat="1" applyFont="1" applyFill="1" applyBorder="1" applyAlignment="1">
      <alignment horizontal="center" vertical="center"/>
      <protection/>
    </xf>
    <xf numFmtId="178" fontId="8" fillId="7" borderId="1" xfId="22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8" fontId="9" fillId="4" borderId="1" xfId="22" applyNumberFormat="1" applyFont="1" applyFill="1" applyBorder="1" applyAlignment="1">
      <alignment horizontal="center" vertical="center"/>
      <protection/>
    </xf>
    <xf numFmtId="178" fontId="9" fillId="4" borderId="5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horizontal="distributed"/>
      <protection/>
    </xf>
    <xf numFmtId="178" fontId="8" fillId="0" borderId="6" xfId="21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2" borderId="1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4" xfId="21" applyFont="1" applyFill="1" applyBorder="1" applyAlignment="1">
      <alignment horizontal="distributed"/>
      <protection/>
    </xf>
    <xf numFmtId="178" fontId="8" fillId="3" borderId="1" xfId="22" applyNumberFormat="1" applyFont="1" applyFill="1" applyBorder="1" applyAlignment="1">
      <alignment vertical="center"/>
      <protection/>
    </xf>
    <xf numFmtId="178" fontId="6" fillId="8" borderId="1" xfId="22" applyNumberFormat="1" applyFont="1" applyFill="1" applyBorder="1" applyAlignment="1">
      <alignment vertical="center"/>
      <protection/>
    </xf>
    <xf numFmtId="0" fontId="8" fillId="7" borderId="4" xfId="21" applyFont="1" applyFill="1" applyBorder="1" applyAlignment="1">
      <alignment horizontal="center" vertical="center"/>
      <protection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4" xfId="21" applyNumberFormat="1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9" fillId="0" borderId="8" xfId="21" applyNumberFormat="1" applyFont="1" applyFill="1" applyBorder="1" applyAlignment="1">
      <alignment horizontal="center" vertical="center"/>
      <protection/>
    </xf>
    <xf numFmtId="178" fontId="8" fillId="7" borderId="2" xfId="21" applyNumberFormat="1" applyFont="1" applyFill="1" applyBorder="1" applyAlignment="1">
      <alignment horizontal="center" vertical="center"/>
      <protection/>
    </xf>
    <xf numFmtId="178" fontId="8" fillId="7" borderId="2" xfId="22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8" fontId="9" fillId="8" borderId="1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9" fillId="0" borderId="4" xfId="21" applyFont="1" applyFill="1" applyBorder="1" applyAlignment="1">
      <alignment horizontal="distributed"/>
      <protection/>
    </xf>
    <xf numFmtId="178" fontId="9" fillId="0" borderId="1" xfId="22" applyNumberFormat="1" applyFont="1" applyFill="1" applyBorder="1" applyAlignment="1">
      <alignment vertical="center"/>
      <protection/>
    </xf>
    <xf numFmtId="177" fontId="22" fillId="0" borderId="0" xfId="21" applyNumberFormat="1" applyFont="1" applyBorder="1" applyAlignment="1">
      <alignment horizontal="center"/>
      <protection/>
    </xf>
    <xf numFmtId="178" fontId="8" fillId="6" borderId="1" xfId="22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distributed"/>
      <protection/>
    </xf>
    <xf numFmtId="178" fontId="8" fillId="3" borderId="2" xfId="22" applyNumberFormat="1" applyFont="1" applyFill="1" applyBorder="1" applyAlignment="1">
      <alignment vertical="center"/>
      <protection/>
    </xf>
    <xf numFmtId="178" fontId="8" fillId="3" borderId="2" xfId="21" applyNumberFormat="1" applyFont="1" applyFill="1" applyBorder="1" applyAlignment="1">
      <alignment horizontal="center" vertical="center"/>
      <protection/>
    </xf>
    <xf numFmtId="178" fontId="8" fillId="3" borderId="2" xfId="21" applyNumberFormat="1" applyFont="1" applyFill="1" applyBorder="1" applyAlignment="1">
      <alignment horizontal="center"/>
      <protection/>
    </xf>
    <xf numFmtId="178" fontId="9" fillId="0" borderId="2" xfId="21" applyNumberFormat="1" applyFont="1" applyFill="1" applyBorder="1" applyAlignment="1">
      <alignment horizontal="center"/>
      <protection/>
    </xf>
    <xf numFmtId="178" fontId="9" fillId="0" borderId="8" xfId="21" applyNumberFormat="1" applyFont="1" applyFill="1" applyBorder="1" applyAlignment="1">
      <alignment horizontal="center"/>
      <protection/>
    </xf>
    <xf numFmtId="177" fontId="22" fillId="0" borderId="0" xfId="21" applyNumberFormat="1" applyFont="1" applyBorder="1" applyAlignment="1">
      <alignment horizontal="left"/>
      <protection/>
    </xf>
    <xf numFmtId="0" fontId="8" fillId="7" borderId="9" xfId="21" applyFont="1" applyFill="1" applyBorder="1" applyAlignment="1">
      <alignment horizontal="center" vertical="center"/>
      <protection/>
    </xf>
    <xf numFmtId="0" fontId="9" fillId="7" borderId="10" xfId="21" applyFont="1" applyFill="1" applyBorder="1" applyAlignment="1">
      <alignment horizontal="center" vertical="center"/>
      <protection/>
    </xf>
    <xf numFmtId="176" fontId="9" fillId="7" borderId="1" xfId="21" applyNumberFormat="1" applyFont="1" applyFill="1" applyBorder="1" applyAlignment="1">
      <alignment horizontal="center" vertical="center"/>
      <protection/>
    </xf>
    <xf numFmtId="178" fontId="8" fillId="6" borderId="5" xfId="22" applyNumberFormat="1" applyFont="1" applyFill="1" applyBorder="1" applyAlignment="1">
      <alignment horizontal="center" vertical="center"/>
      <protection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0" xfId="21" applyFont="1" applyAlignment="1">
      <alignment horizontal="right" wrapText="1"/>
      <protection/>
    </xf>
    <xf numFmtId="0" fontId="28" fillId="0" borderId="0" xfId="21" applyFont="1" applyAlignment="1">
      <alignment horizontal="right"/>
      <protection/>
    </xf>
    <xf numFmtId="177" fontId="9" fillId="0" borderId="11" xfId="21" applyNumberFormat="1" applyFont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178" fontId="9" fillId="0" borderId="12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76" fontId="9" fillId="0" borderId="12" xfId="21" applyNumberFormat="1" applyFont="1" applyBorder="1" applyAlignment="1">
      <alignment horizontal="center" vertical="center" wrapText="1"/>
      <protection/>
    </xf>
    <xf numFmtId="177" fontId="28" fillId="3" borderId="13" xfId="21" applyNumberFormat="1" applyFont="1" applyFill="1" applyBorder="1" applyAlignment="1">
      <alignment horizontal="center" vertical="center" wrapText="1"/>
      <protection/>
    </xf>
    <xf numFmtId="177" fontId="28" fillId="3" borderId="14" xfId="21" applyNumberFormat="1" applyFont="1" applyFill="1" applyBorder="1" applyAlignment="1">
      <alignment horizontal="center" vertical="center" wrapText="1"/>
      <protection/>
    </xf>
    <xf numFmtId="177" fontId="28" fillId="3" borderId="15" xfId="21" applyNumberFormat="1" applyFont="1" applyFill="1" applyBorder="1" applyAlignment="1">
      <alignment horizontal="center" vertical="center" wrapText="1"/>
      <protection/>
    </xf>
    <xf numFmtId="177" fontId="18" fillId="3" borderId="13" xfId="21" applyNumberFormat="1" applyFont="1" applyFill="1" applyBorder="1" applyAlignment="1">
      <alignment horizontal="center" vertical="center" wrapText="1"/>
      <protection/>
    </xf>
    <xf numFmtId="177" fontId="18" fillId="3" borderId="14" xfId="21" applyNumberFormat="1" applyFont="1" applyFill="1" applyBorder="1" applyAlignment="1">
      <alignment horizontal="center" vertical="center" wrapText="1"/>
      <protection/>
    </xf>
    <xf numFmtId="177" fontId="18" fillId="3" borderId="15" xfId="21" applyNumberFormat="1" applyFont="1" applyFill="1" applyBorder="1" applyAlignment="1">
      <alignment horizontal="center" vertical="center" wrapText="1"/>
      <protection/>
    </xf>
    <xf numFmtId="177" fontId="9" fillId="0" borderId="12" xfId="21" applyNumberFormat="1" applyFont="1" applyFill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177" fontId="9" fillId="0" borderId="1" xfId="21" applyNumberFormat="1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177" fontId="7" fillId="0" borderId="11" xfId="21" applyNumberFormat="1" applyFont="1" applyBorder="1" applyAlignment="1">
      <alignment horizontal="center" vertical="center"/>
      <protection/>
    </xf>
    <xf numFmtId="0" fontId="15" fillId="0" borderId="4" xfId="0" applyFont="1" applyBorder="1" applyAlignment="1">
      <alignment horizontal="center" vertical="center"/>
    </xf>
    <xf numFmtId="177" fontId="9" fillId="0" borderId="12" xfId="21" applyNumberFormat="1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9" fillId="0" borderId="12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16" xfId="21" applyNumberFormat="1" applyFont="1" applyFill="1" applyBorder="1" applyAlignment="1">
      <alignment horizontal="center" vertical="center" wrapText="1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177" fontId="22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17" xfId="21" applyNumberFormat="1" applyFont="1" applyFill="1" applyBorder="1" applyAlignment="1">
      <alignment horizontal="center" vertical="center" wrapText="1"/>
      <protection/>
    </xf>
    <xf numFmtId="0" fontId="20" fillId="0" borderId="18" xfId="21" applyNumberFormat="1" applyFont="1" applyFill="1" applyBorder="1" applyAlignment="1">
      <alignment horizontal="center" vertical="center" wrapText="1"/>
      <protection/>
    </xf>
    <xf numFmtId="0" fontId="20" fillId="0" borderId="19" xfId="21" applyNumberFormat="1" applyFont="1" applyFill="1" applyBorder="1" applyAlignment="1">
      <alignment horizontal="center" vertical="center" wrapText="1"/>
      <protection/>
    </xf>
    <xf numFmtId="178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view="pageBreakPreview" zoomScale="89" zoomScaleSheetLayoutView="89" workbookViewId="0" topLeftCell="A94">
      <selection activeCell="C129" sqref="C129"/>
    </sheetView>
  </sheetViews>
  <sheetFormatPr defaultColWidth="9.00390625" defaultRowHeight="15.75"/>
  <cols>
    <col min="1" max="1" width="13.375" style="6" customWidth="1"/>
    <col min="2" max="2" width="18.625" style="6" customWidth="1"/>
    <col min="3" max="3" width="10.25390625" style="6" customWidth="1"/>
    <col min="4" max="4" width="9.875" style="6" customWidth="1"/>
    <col min="5" max="5" width="10.875" style="6" customWidth="1"/>
    <col min="6" max="6" width="10.75390625" style="6" customWidth="1"/>
    <col min="7" max="7" width="9.00390625" style="6" customWidth="1"/>
    <col min="8" max="8" width="12.25390625" style="6" customWidth="1"/>
    <col min="9" max="9" width="9.00390625" style="6" customWidth="1"/>
    <col min="10" max="10" width="8.625" style="6" customWidth="1"/>
    <col min="11" max="11" width="8.25390625" style="6" customWidth="1"/>
    <col min="12" max="12" width="9.00390625" style="6" customWidth="1"/>
    <col min="13" max="13" width="7.125" style="6" customWidth="1"/>
    <col min="14" max="14" width="6.25390625" style="6" customWidth="1"/>
    <col min="15" max="15" width="5.75390625" style="6" customWidth="1"/>
    <col min="16" max="16" width="9.375" style="6" customWidth="1"/>
    <col min="17" max="17" width="10.50390625" style="6" customWidth="1"/>
    <col min="18" max="18" width="11.75390625" style="6" customWidth="1"/>
    <col min="19" max="19" width="9.00390625" style="6" hidden="1" customWidth="1"/>
    <col min="20" max="16384" width="9.00390625" style="6" customWidth="1"/>
  </cols>
  <sheetData>
    <row r="1" spans="1:18" ht="21">
      <c r="A1" s="141" t="s">
        <v>173</v>
      </c>
      <c r="B1" s="142"/>
      <c r="C1" s="142"/>
      <c r="D1" s="142"/>
      <c r="E1" s="142"/>
      <c r="F1" s="142"/>
      <c r="G1" s="142"/>
      <c r="H1" s="142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</row>
    <row r="3" spans="1:18" ht="15.75">
      <c r="A3" s="47" t="s">
        <v>148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</row>
    <row r="4" spans="1:18" ht="15.75">
      <c r="A4" s="47" t="s">
        <v>149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8"/>
      <c r="Q4" s="48"/>
      <c r="R4" s="48"/>
    </row>
    <row r="5" spans="1:18" ht="15.75">
      <c r="A5" s="47" t="s">
        <v>174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8"/>
      <c r="Q5" s="48"/>
      <c r="R5" s="48"/>
    </row>
    <row r="6" spans="1:18" ht="15.75">
      <c r="A6" s="47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8"/>
      <c r="Q6" s="48"/>
      <c r="R6" s="48"/>
    </row>
    <row r="7" spans="1:18" ht="16.5" thickBot="1">
      <c r="A7" s="49" t="s">
        <v>175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48"/>
      <c r="Q7" s="48"/>
      <c r="R7" s="48"/>
    </row>
    <row r="8" spans="1:15" ht="16.5" customHeight="1">
      <c r="A8" s="132" t="s">
        <v>104</v>
      </c>
      <c r="B8" s="134" t="s">
        <v>134</v>
      </c>
      <c r="C8" s="118" t="s">
        <v>135</v>
      </c>
      <c r="D8" s="136" t="s">
        <v>136</v>
      </c>
      <c r="E8" s="127" t="s">
        <v>51</v>
      </c>
      <c r="F8" s="128"/>
      <c r="G8" s="136" t="s">
        <v>52</v>
      </c>
      <c r="H8" s="138"/>
      <c r="I8" s="10"/>
      <c r="J8" s="10"/>
      <c r="K8" s="10"/>
      <c r="L8" s="10"/>
      <c r="M8" s="11"/>
      <c r="N8" s="11"/>
      <c r="O8" s="11"/>
    </row>
    <row r="9" spans="1:15" ht="15.75" customHeight="1">
      <c r="A9" s="133"/>
      <c r="B9" s="135"/>
      <c r="C9" s="130"/>
      <c r="D9" s="131"/>
      <c r="E9" s="129" t="s">
        <v>53</v>
      </c>
      <c r="F9" s="131" t="s">
        <v>137</v>
      </c>
      <c r="G9" s="131" t="s">
        <v>53</v>
      </c>
      <c r="H9" s="137" t="s">
        <v>54</v>
      </c>
      <c r="I9" s="12"/>
      <c r="J9" s="12"/>
      <c r="K9" s="12"/>
      <c r="L9" s="12"/>
      <c r="M9" s="11"/>
      <c r="N9" s="11"/>
      <c r="O9" s="11"/>
    </row>
    <row r="10" spans="1:15" ht="15.75">
      <c r="A10" s="133"/>
      <c r="B10" s="135"/>
      <c r="C10" s="130"/>
      <c r="D10" s="131"/>
      <c r="E10" s="130"/>
      <c r="F10" s="130"/>
      <c r="G10" s="131"/>
      <c r="H10" s="137"/>
      <c r="I10" s="13"/>
      <c r="J10" s="13"/>
      <c r="K10" s="13"/>
      <c r="L10" s="13"/>
      <c r="M10" s="11"/>
      <c r="N10" s="11"/>
      <c r="O10" s="11"/>
    </row>
    <row r="11" spans="1:8" ht="15.75">
      <c r="A11" s="112"/>
      <c r="B11" s="70"/>
      <c r="C11" s="80">
        <f>E108</f>
        <v>1500</v>
      </c>
      <c r="D11" s="95">
        <f>ROUND(C11*0.06,0)</f>
        <v>90</v>
      </c>
      <c r="E11" s="19">
        <f aca="true" t="shared" si="0" ref="E11:E27">K108</f>
        <v>244</v>
      </c>
      <c r="F11" s="3">
        <f aca="true" t="shared" si="1" ref="F11:F27">P108</f>
        <v>870</v>
      </c>
      <c r="G11" s="19">
        <f aca="true" t="shared" si="2" ref="G11:G28">Q108</f>
        <v>335</v>
      </c>
      <c r="H11" s="20">
        <f aca="true" t="shared" si="3" ref="H11:H28">R108</f>
        <v>1058</v>
      </c>
    </row>
    <row r="12" spans="1:8" ht="15.75" customHeight="1">
      <c r="A12" s="113"/>
      <c r="B12" s="70"/>
      <c r="C12" s="80">
        <f aca="true" t="shared" si="4" ref="C12:C17">E109</f>
        <v>3000</v>
      </c>
      <c r="D12" s="95">
        <f aca="true" t="shared" si="5" ref="D12:D76">ROUND(C12*0.06,0)</f>
        <v>180</v>
      </c>
      <c r="E12" s="19">
        <f t="shared" si="0"/>
        <v>244</v>
      </c>
      <c r="F12" s="3">
        <f t="shared" si="1"/>
        <v>870</v>
      </c>
      <c r="G12" s="19">
        <f t="shared" si="2"/>
        <v>335</v>
      </c>
      <c r="H12" s="20">
        <f t="shared" si="3"/>
        <v>1058</v>
      </c>
    </row>
    <row r="13" spans="1:8" ht="15.75" customHeight="1">
      <c r="A13" s="113"/>
      <c r="B13" s="70"/>
      <c r="C13" s="80">
        <f t="shared" si="4"/>
        <v>4500</v>
      </c>
      <c r="D13" s="95">
        <f t="shared" si="5"/>
        <v>270</v>
      </c>
      <c r="E13" s="19">
        <f t="shared" si="0"/>
        <v>244</v>
      </c>
      <c r="F13" s="3">
        <f t="shared" si="1"/>
        <v>870</v>
      </c>
      <c r="G13" s="19">
        <f t="shared" si="2"/>
        <v>335</v>
      </c>
      <c r="H13" s="20">
        <f t="shared" si="3"/>
        <v>1058</v>
      </c>
    </row>
    <row r="14" spans="1:8" ht="15.75" customHeight="1">
      <c r="A14" s="113"/>
      <c r="B14" s="70"/>
      <c r="C14" s="80">
        <f t="shared" si="4"/>
        <v>6000</v>
      </c>
      <c r="D14" s="95">
        <f t="shared" si="5"/>
        <v>360</v>
      </c>
      <c r="E14" s="19">
        <f t="shared" si="0"/>
        <v>244</v>
      </c>
      <c r="F14" s="3">
        <f t="shared" si="1"/>
        <v>870</v>
      </c>
      <c r="G14" s="19">
        <f t="shared" si="2"/>
        <v>335</v>
      </c>
      <c r="H14" s="20">
        <f t="shared" si="3"/>
        <v>1058</v>
      </c>
    </row>
    <row r="15" spans="1:8" ht="15.75" customHeight="1">
      <c r="A15" s="113"/>
      <c r="B15" s="70"/>
      <c r="C15" s="80">
        <f t="shared" si="4"/>
        <v>7500</v>
      </c>
      <c r="D15" s="95">
        <f t="shared" si="5"/>
        <v>450</v>
      </c>
      <c r="E15" s="19">
        <f t="shared" si="0"/>
        <v>244</v>
      </c>
      <c r="F15" s="3">
        <f t="shared" si="1"/>
        <v>870</v>
      </c>
      <c r="G15" s="19">
        <f t="shared" si="2"/>
        <v>335</v>
      </c>
      <c r="H15" s="20">
        <f t="shared" si="3"/>
        <v>1058</v>
      </c>
    </row>
    <row r="16" spans="1:8" ht="15.75" customHeight="1">
      <c r="A16" s="113"/>
      <c r="B16" s="70"/>
      <c r="C16" s="80">
        <f t="shared" si="4"/>
        <v>8700</v>
      </c>
      <c r="D16" s="95">
        <f t="shared" si="5"/>
        <v>522</v>
      </c>
      <c r="E16" s="19">
        <f t="shared" si="0"/>
        <v>244</v>
      </c>
      <c r="F16" s="3">
        <f t="shared" si="1"/>
        <v>870</v>
      </c>
      <c r="G16" s="19">
        <f t="shared" si="2"/>
        <v>335</v>
      </c>
      <c r="H16" s="20">
        <f t="shared" si="3"/>
        <v>1058</v>
      </c>
    </row>
    <row r="17" spans="1:8" ht="15.75" customHeight="1">
      <c r="A17" s="113"/>
      <c r="B17" s="70"/>
      <c r="C17" s="80">
        <f t="shared" si="4"/>
        <v>9900</v>
      </c>
      <c r="D17" s="95">
        <f t="shared" si="5"/>
        <v>594</v>
      </c>
      <c r="E17" s="19">
        <f t="shared" si="0"/>
        <v>244</v>
      </c>
      <c r="F17" s="3">
        <f t="shared" si="1"/>
        <v>870</v>
      </c>
      <c r="G17" s="19">
        <f t="shared" si="2"/>
        <v>335</v>
      </c>
      <c r="H17" s="20">
        <f t="shared" si="3"/>
        <v>1058</v>
      </c>
    </row>
    <row r="18" spans="1:8" ht="15.75">
      <c r="A18" s="124" t="s">
        <v>55</v>
      </c>
      <c r="B18" s="14" t="str">
        <f>B115</f>
        <v>11100以下</v>
      </c>
      <c r="C18" s="15">
        <f>E115</f>
        <v>11100</v>
      </c>
      <c r="D18" s="14">
        <f t="shared" si="5"/>
        <v>666</v>
      </c>
      <c r="E18" s="16">
        <f t="shared" si="0"/>
        <v>244</v>
      </c>
      <c r="F18" s="14">
        <f t="shared" si="1"/>
        <v>870</v>
      </c>
      <c r="G18" s="19">
        <f t="shared" si="2"/>
        <v>335</v>
      </c>
      <c r="H18" s="20">
        <f t="shared" si="3"/>
        <v>1058</v>
      </c>
    </row>
    <row r="19" spans="1:8" ht="15.75">
      <c r="A19" s="125"/>
      <c r="B19" s="14" t="str">
        <f aca="true" t="shared" si="6" ref="B19:B27">B116</f>
        <v>11101-12540</v>
      </c>
      <c r="C19" s="15">
        <f aca="true" t="shared" si="7" ref="C19:C27">E116</f>
        <v>12540</v>
      </c>
      <c r="D19" s="14">
        <f t="shared" si="5"/>
        <v>752</v>
      </c>
      <c r="E19" s="16">
        <f t="shared" si="0"/>
        <v>276</v>
      </c>
      <c r="F19" s="14">
        <f t="shared" si="1"/>
        <v>983</v>
      </c>
      <c r="G19" s="19">
        <f t="shared" si="2"/>
        <v>335</v>
      </c>
      <c r="H19" s="20">
        <f t="shared" si="3"/>
        <v>1058</v>
      </c>
    </row>
    <row r="20" spans="1:8" ht="15.75">
      <c r="A20" s="125"/>
      <c r="B20" s="14" t="str">
        <f t="shared" si="6"/>
        <v>12541-13500</v>
      </c>
      <c r="C20" s="15">
        <f t="shared" si="7"/>
        <v>13500</v>
      </c>
      <c r="D20" s="14">
        <f t="shared" si="5"/>
        <v>810</v>
      </c>
      <c r="E20" s="16">
        <f t="shared" si="0"/>
        <v>297</v>
      </c>
      <c r="F20" s="14">
        <f t="shared" si="1"/>
        <v>1058</v>
      </c>
      <c r="G20" s="19">
        <f t="shared" si="2"/>
        <v>335</v>
      </c>
      <c r="H20" s="20">
        <f t="shared" si="3"/>
        <v>1058</v>
      </c>
    </row>
    <row r="21" spans="1:8" ht="15.75">
      <c r="A21" s="125"/>
      <c r="B21" s="14" t="str">
        <f t="shared" si="6"/>
        <v>13501-15840</v>
      </c>
      <c r="C21" s="15">
        <f t="shared" si="7"/>
        <v>15840</v>
      </c>
      <c r="D21" s="14">
        <f t="shared" si="5"/>
        <v>950</v>
      </c>
      <c r="E21" s="16">
        <f t="shared" si="0"/>
        <v>349</v>
      </c>
      <c r="F21" s="14">
        <f t="shared" si="1"/>
        <v>1241</v>
      </c>
      <c r="G21" s="19">
        <f t="shared" si="2"/>
        <v>335</v>
      </c>
      <c r="H21" s="20">
        <f t="shared" si="3"/>
        <v>1058</v>
      </c>
    </row>
    <row r="22" spans="1:8" ht="15.75">
      <c r="A22" s="125"/>
      <c r="B22" s="14" t="str">
        <f t="shared" si="6"/>
        <v>15841-16500</v>
      </c>
      <c r="C22" s="15">
        <f t="shared" si="7"/>
        <v>16500</v>
      </c>
      <c r="D22" s="14">
        <f t="shared" si="5"/>
        <v>990</v>
      </c>
      <c r="E22" s="16">
        <f t="shared" si="0"/>
        <v>363</v>
      </c>
      <c r="F22" s="14">
        <f t="shared" si="1"/>
        <v>1293</v>
      </c>
      <c r="G22" s="19">
        <f t="shared" si="2"/>
        <v>335</v>
      </c>
      <c r="H22" s="20">
        <f t="shared" si="3"/>
        <v>1058</v>
      </c>
    </row>
    <row r="23" spans="1:8" ht="15.75">
      <c r="A23" s="125"/>
      <c r="B23" s="14" t="str">
        <f t="shared" si="6"/>
        <v>16501-17280</v>
      </c>
      <c r="C23" s="15">
        <f t="shared" si="7"/>
        <v>17280</v>
      </c>
      <c r="D23" s="14">
        <f t="shared" si="5"/>
        <v>1037</v>
      </c>
      <c r="E23" s="16">
        <f t="shared" si="0"/>
        <v>381</v>
      </c>
      <c r="F23" s="14">
        <f t="shared" si="1"/>
        <v>1354</v>
      </c>
      <c r="G23" s="19">
        <f t="shared" si="2"/>
        <v>335</v>
      </c>
      <c r="H23" s="20">
        <f t="shared" si="3"/>
        <v>1058</v>
      </c>
    </row>
    <row r="24" spans="1:8" ht="15.75">
      <c r="A24" s="125"/>
      <c r="B24" s="14" t="str">
        <f t="shared" si="6"/>
        <v>17281-17880</v>
      </c>
      <c r="C24" s="15">
        <f t="shared" si="7"/>
        <v>17880</v>
      </c>
      <c r="D24" s="14">
        <f t="shared" si="5"/>
        <v>1073</v>
      </c>
      <c r="E24" s="16">
        <f t="shared" si="0"/>
        <v>394</v>
      </c>
      <c r="F24" s="14">
        <f t="shared" si="1"/>
        <v>1401</v>
      </c>
      <c r="G24" s="19">
        <f t="shared" si="2"/>
        <v>335</v>
      </c>
      <c r="H24" s="20">
        <f t="shared" si="3"/>
        <v>1058</v>
      </c>
    </row>
    <row r="25" spans="1:8" ht="15.75">
      <c r="A25" s="125"/>
      <c r="B25" s="14" t="str">
        <f t="shared" si="6"/>
        <v>17881-19047</v>
      </c>
      <c r="C25" s="15">
        <f t="shared" si="7"/>
        <v>19047</v>
      </c>
      <c r="D25" s="14">
        <f t="shared" si="5"/>
        <v>1143</v>
      </c>
      <c r="E25" s="16">
        <f t="shared" si="0"/>
        <v>419</v>
      </c>
      <c r="F25" s="14">
        <f t="shared" si="1"/>
        <v>1492</v>
      </c>
      <c r="G25" s="19">
        <f t="shared" si="2"/>
        <v>335</v>
      </c>
      <c r="H25" s="20">
        <f t="shared" si="3"/>
        <v>1058</v>
      </c>
    </row>
    <row r="26" spans="1:8" ht="15.75">
      <c r="A26" s="125"/>
      <c r="B26" s="14" t="str">
        <f t="shared" si="6"/>
        <v>19048-20008</v>
      </c>
      <c r="C26" s="15">
        <f t="shared" si="7"/>
        <v>20008</v>
      </c>
      <c r="D26" s="14">
        <f t="shared" si="5"/>
        <v>1200</v>
      </c>
      <c r="E26" s="16">
        <f t="shared" si="0"/>
        <v>440</v>
      </c>
      <c r="F26" s="14">
        <f t="shared" si="1"/>
        <v>1568</v>
      </c>
      <c r="G26" s="19">
        <f t="shared" si="2"/>
        <v>335</v>
      </c>
      <c r="H26" s="20">
        <f t="shared" si="3"/>
        <v>1058</v>
      </c>
    </row>
    <row r="27" spans="1:8" ht="15.75">
      <c r="A27" s="125"/>
      <c r="B27" s="14" t="str">
        <f t="shared" si="6"/>
        <v>20009-21009</v>
      </c>
      <c r="C27" s="15">
        <f t="shared" si="7"/>
        <v>21009</v>
      </c>
      <c r="D27" s="14">
        <f t="shared" si="5"/>
        <v>1261</v>
      </c>
      <c r="E27" s="16">
        <f t="shared" si="0"/>
        <v>462</v>
      </c>
      <c r="F27" s="14">
        <f t="shared" si="1"/>
        <v>1646</v>
      </c>
      <c r="G27" s="19">
        <f t="shared" si="2"/>
        <v>335</v>
      </c>
      <c r="H27" s="20">
        <f t="shared" si="3"/>
        <v>1058</v>
      </c>
    </row>
    <row r="28" spans="1:8" ht="15.75">
      <c r="A28" s="125"/>
      <c r="B28" s="14" t="s">
        <v>147</v>
      </c>
      <c r="C28" s="15">
        <v>22000</v>
      </c>
      <c r="D28" s="14">
        <v>1320</v>
      </c>
      <c r="E28" s="16">
        <f>K125</f>
        <v>484</v>
      </c>
      <c r="F28" s="14">
        <f>P125</f>
        <v>1724</v>
      </c>
      <c r="G28" s="19">
        <f t="shared" si="2"/>
        <v>335</v>
      </c>
      <c r="H28" s="20">
        <f t="shared" si="3"/>
        <v>1058</v>
      </c>
    </row>
    <row r="29" spans="1:8" ht="15.75">
      <c r="A29" s="126"/>
      <c r="B29" s="14" t="str">
        <f>B126</f>
        <v>22001-23100</v>
      </c>
      <c r="C29" s="15">
        <f>E126</f>
        <v>23100</v>
      </c>
      <c r="D29" s="14">
        <f t="shared" si="5"/>
        <v>1386</v>
      </c>
      <c r="E29" s="14">
        <f>K126</f>
        <v>508</v>
      </c>
      <c r="F29" s="14">
        <f>P126</f>
        <v>1810</v>
      </c>
      <c r="G29" s="19">
        <f>Q126</f>
        <v>335</v>
      </c>
      <c r="H29" s="20">
        <f>R126</f>
        <v>1058</v>
      </c>
    </row>
    <row r="30" spans="1:8" ht="16.5">
      <c r="A30" s="44" t="s">
        <v>139</v>
      </c>
      <c r="B30" s="39" t="str">
        <f>B127</f>
        <v>23101-23800</v>
      </c>
      <c r="C30" s="38">
        <f>E127</f>
        <v>23800</v>
      </c>
      <c r="D30" s="100">
        <f t="shared" si="5"/>
        <v>1428</v>
      </c>
      <c r="E30" s="100">
        <f>K127</f>
        <v>524</v>
      </c>
      <c r="F30" s="100">
        <f>P127</f>
        <v>1865</v>
      </c>
      <c r="G30" s="100">
        <f>Q127</f>
        <v>335</v>
      </c>
      <c r="H30" s="111">
        <f>R127</f>
        <v>1058</v>
      </c>
    </row>
    <row r="31" spans="1:8" ht="16.5">
      <c r="A31" s="71" t="s">
        <v>57</v>
      </c>
      <c r="B31" s="3" t="str">
        <f aca="true" t="shared" si="8" ref="B31:B60">B128</f>
        <v>23801-24000</v>
      </c>
      <c r="C31" s="4">
        <f aca="true" t="shared" si="9" ref="C31:C45">E128</f>
        <v>24000</v>
      </c>
      <c r="D31" s="3">
        <f t="shared" si="5"/>
        <v>1440</v>
      </c>
      <c r="E31" s="19">
        <f aca="true" t="shared" si="10" ref="E31:E76">K128</f>
        <v>528</v>
      </c>
      <c r="F31" s="3">
        <f aca="true" t="shared" si="11" ref="F31:F76">P128</f>
        <v>1880</v>
      </c>
      <c r="G31" s="19">
        <f aca="true" t="shared" si="12" ref="G31:G76">Q128</f>
        <v>338</v>
      </c>
      <c r="H31" s="20">
        <f aca="true" t="shared" si="13" ref="H31:H76">R128</f>
        <v>1067</v>
      </c>
    </row>
    <row r="32" spans="1:8" ht="16.5">
      <c r="A32" s="71" t="s">
        <v>140</v>
      </c>
      <c r="B32" s="3" t="str">
        <f t="shared" si="8"/>
        <v>24001-25200</v>
      </c>
      <c r="C32" s="4">
        <f t="shared" si="9"/>
        <v>25200</v>
      </c>
      <c r="D32" s="3">
        <f t="shared" si="5"/>
        <v>1512</v>
      </c>
      <c r="E32" s="19">
        <f t="shared" si="10"/>
        <v>554</v>
      </c>
      <c r="F32" s="3">
        <f t="shared" si="11"/>
        <v>1974</v>
      </c>
      <c r="G32" s="19">
        <f t="shared" si="12"/>
        <v>355</v>
      </c>
      <c r="H32" s="20">
        <f t="shared" si="13"/>
        <v>1120</v>
      </c>
    </row>
    <row r="33" spans="1:8" ht="16.5">
      <c r="A33" s="71" t="s">
        <v>141</v>
      </c>
      <c r="B33" s="3" t="str">
        <f t="shared" si="8"/>
        <v>25201-26400</v>
      </c>
      <c r="C33" s="4">
        <f t="shared" si="9"/>
        <v>26400</v>
      </c>
      <c r="D33" s="3">
        <f t="shared" si="5"/>
        <v>1584</v>
      </c>
      <c r="E33" s="19">
        <f t="shared" si="10"/>
        <v>581</v>
      </c>
      <c r="F33" s="3">
        <f t="shared" si="11"/>
        <v>2069</v>
      </c>
      <c r="G33" s="19">
        <f t="shared" si="12"/>
        <v>371</v>
      </c>
      <c r="H33" s="20">
        <f t="shared" si="13"/>
        <v>1174</v>
      </c>
    </row>
    <row r="34" spans="1:8" ht="16.5">
      <c r="A34" s="71" t="s">
        <v>142</v>
      </c>
      <c r="B34" s="3" t="str">
        <f t="shared" si="8"/>
        <v>26401-27600</v>
      </c>
      <c r="C34" s="4">
        <f t="shared" si="9"/>
        <v>27600</v>
      </c>
      <c r="D34" s="3">
        <f t="shared" si="5"/>
        <v>1656</v>
      </c>
      <c r="E34" s="19">
        <f t="shared" si="10"/>
        <v>607</v>
      </c>
      <c r="F34" s="3">
        <f t="shared" si="11"/>
        <v>2162</v>
      </c>
      <c r="G34" s="19">
        <f t="shared" si="12"/>
        <v>388</v>
      </c>
      <c r="H34" s="20">
        <f t="shared" si="13"/>
        <v>1227</v>
      </c>
    </row>
    <row r="35" spans="1:8" ht="16.5">
      <c r="A35" s="71" t="s">
        <v>143</v>
      </c>
      <c r="B35" s="3" t="str">
        <f t="shared" si="8"/>
        <v>27601-28800</v>
      </c>
      <c r="C35" s="4">
        <f t="shared" si="9"/>
        <v>28800</v>
      </c>
      <c r="D35" s="3">
        <f t="shared" si="5"/>
        <v>1728</v>
      </c>
      <c r="E35" s="19">
        <f t="shared" si="10"/>
        <v>634</v>
      </c>
      <c r="F35" s="3">
        <f t="shared" si="11"/>
        <v>2257</v>
      </c>
      <c r="G35" s="19">
        <f t="shared" si="12"/>
        <v>405</v>
      </c>
      <c r="H35" s="20">
        <f t="shared" si="13"/>
        <v>1280</v>
      </c>
    </row>
    <row r="36" spans="1:8" ht="16.5">
      <c r="A36" s="71" t="s">
        <v>144</v>
      </c>
      <c r="B36" s="3" t="str">
        <f t="shared" si="8"/>
        <v>28801-30300</v>
      </c>
      <c r="C36" s="4">
        <f t="shared" si="9"/>
        <v>30300</v>
      </c>
      <c r="D36" s="3">
        <f t="shared" si="5"/>
        <v>1818</v>
      </c>
      <c r="E36" s="19">
        <f t="shared" si="10"/>
        <v>667</v>
      </c>
      <c r="F36" s="3">
        <f t="shared" si="11"/>
        <v>2374</v>
      </c>
      <c r="G36" s="19">
        <f t="shared" si="12"/>
        <v>426</v>
      </c>
      <c r="H36" s="20">
        <f t="shared" si="13"/>
        <v>1347</v>
      </c>
    </row>
    <row r="37" spans="1:8" ht="16.5">
      <c r="A37" s="71" t="s">
        <v>145</v>
      </c>
      <c r="B37" s="3" t="str">
        <f t="shared" si="8"/>
        <v>30301-31800</v>
      </c>
      <c r="C37" s="4">
        <f t="shared" si="9"/>
        <v>31800</v>
      </c>
      <c r="D37" s="3">
        <f t="shared" si="5"/>
        <v>1908</v>
      </c>
      <c r="E37" s="19">
        <f t="shared" si="10"/>
        <v>700</v>
      </c>
      <c r="F37" s="3">
        <f t="shared" si="11"/>
        <v>2492</v>
      </c>
      <c r="G37" s="19">
        <f t="shared" si="12"/>
        <v>447</v>
      </c>
      <c r="H37" s="20">
        <f t="shared" si="13"/>
        <v>1414</v>
      </c>
    </row>
    <row r="38" spans="1:8" ht="16.5">
      <c r="A38" s="71" t="s">
        <v>64</v>
      </c>
      <c r="B38" s="3" t="str">
        <f t="shared" si="8"/>
        <v>31801-33300</v>
      </c>
      <c r="C38" s="4">
        <f t="shared" si="9"/>
        <v>33300</v>
      </c>
      <c r="D38" s="3">
        <f t="shared" si="5"/>
        <v>1998</v>
      </c>
      <c r="E38" s="19">
        <f t="shared" si="10"/>
        <v>733</v>
      </c>
      <c r="F38" s="3">
        <f t="shared" si="11"/>
        <v>2609</v>
      </c>
      <c r="G38" s="19">
        <f t="shared" si="12"/>
        <v>469</v>
      </c>
      <c r="H38" s="20">
        <f t="shared" si="13"/>
        <v>1481</v>
      </c>
    </row>
    <row r="39" spans="1:8" ht="16.5">
      <c r="A39" s="71" t="s">
        <v>65</v>
      </c>
      <c r="B39" s="3" t="str">
        <f t="shared" si="8"/>
        <v>33301-34800</v>
      </c>
      <c r="C39" s="4">
        <f t="shared" si="9"/>
        <v>34800</v>
      </c>
      <c r="D39" s="3">
        <f t="shared" si="5"/>
        <v>2088</v>
      </c>
      <c r="E39" s="19">
        <f t="shared" si="10"/>
        <v>766</v>
      </c>
      <c r="F39" s="3">
        <f t="shared" si="11"/>
        <v>2727</v>
      </c>
      <c r="G39" s="19">
        <f t="shared" si="12"/>
        <v>490</v>
      </c>
      <c r="H39" s="20">
        <f t="shared" si="13"/>
        <v>1547</v>
      </c>
    </row>
    <row r="40" spans="1:8" ht="16.5">
      <c r="A40" s="71" t="s">
        <v>66</v>
      </c>
      <c r="B40" s="3" t="str">
        <f t="shared" si="8"/>
        <v>34801-36300</v>
      </c>
      <c r="C40" s="4">
        <f t="shared" si="9"/>
        <v>36300</v>
      </c>
      <c r="D40" s="3">
        <f t="shared" si="5"/>
        <v>2178</v>
      </c>
      <c r="E40" s="19">
        <f t="shared" si="10"/>
        <v>799</v>
      </c>
      <c r="F40" s="3">
        <f t="shared" si="11"/>
        <v>2844</v>
      </c>
      <c r="G40" s="19">
        <f t="shared" si="12"/>
        <v>511</v>
      </c>
      <c r="H40" s="20">
        <f t="shared" si="13"/>
        <v>1614</v>
      </c>
    </row>
    <row r="41" spans="1:8" ht="16.5">
      <c r="A41" s="71" t="s">
        <v>67</v>
      </c>
      <c r="B41" s="3" t="str">
        <f t="shared" si="8"/>
        <v>36301-38200</v>
      </c>
      <c r="C41" s="4">
        <f t="shared" si="9"/>
        <v>38200</v>
      </c>
      <c r="D41" s="3">
        <f t="shared" si="5"/>
        <v>2292</v>
      </c>
      <c r="E41" s="19">
        <f t="shared" si="10"/>
        <v>840</v>
      </c>
      <c r="F41" s="3">
        <f t="shared" si="11"/>
        <v>2993</v>
      </c>
      <c r="G41" s="19">
        <f t="shared" si="12"/>
        <v>537</v>
      </c>
      <c r="H41" s="20">
        <f t="shared" si="13"/>
        <v>1698</v>
      </c>
    </row>
    <row r="42" spans="1:8" ht="16.5">
      <c r="A42" s="71" t="s">
        <v>68</v>
      </c>
      <c r="B42" s="3" t="str">
        <f t="shared" si="8"/>
        <v>38201-40100</v>
      </c>
      <c r="C42" s="4">
        <f t="shared" si="9"/>
        <v>40100</v>
      </c>
      <c r="D42" s="3">
        <f t="shared" si="5"/>
        <v>2406</v>
      </c>
      <c r="E42" s="19">
        <f t="shared" si="10"/>
        <v>882</v>
      </c>
      <c r="F42" s="3">
        <f t="shared" si="11"/>
        <v>3142</v>
      </c>
      <c r="G42" s="19">
        <f t="shared" si="12"/>
        <v>564</v>
      </c>
      <c r="H42" s="20">
        <f t="shared" si="13"/>
        <v>1783</v>
      </c>
    </row>
    <row r="43" spans="1:8" ht="16.5">
      <c r="A43" s="71" t="s">
        <v>69</v>
      </c>
      <c r="B43" s="3" t="str">
        <f t="shared" si="8"/>
        <v>40101-42000</v>
      </c>
      <c r="C43" s="4">
        <f t="shared" si="9"/>
        <v>42000</v>
      </c>
      <c r="D43" s="3">
        <f t="shared" si="5"/>
        <v>2520</v>
      </c>
      <c r="E43" s="19">
        <f t="shared" si="10"/>
        <v>924</v>
      </c>
      <c r="F43" s="3">
        <f t="shared" si="11"/>
        <v>3291</v>
      </c>
      <c r="G43" s="19">
        <f t="shared" si="12"/>
        <v>591</v>
      </c>
      <c r="H43" s="20">
        <f t="shared" si="13"/>
        <v>1867</v>
      </c>
    </row>
    <row r="44" spans="1:8" ht="16.5">
      <c r="A44" s="71" t="s">
        <v>70</v>
      </c>
      <c r="B44" s="3" t="str">
        <f t="shared" si="8"/>
        <v>42001-43900</v>
      </c>
      <c r="C44" s="4">
        <f t="shared" si="9"/>
        <v>43900</v>
      </c>
      <c r="D44" s="3">
        <f t="shared" si="5"/>
        <v>2634</v>
      </c>
      <c r="E44" s="19">
        <f t="shared" si="10"/>
        <v>966</v>
      </c>
      <c r="F44" s="3">
        <f t="shared" si="11"/>
        <v>3439</v>
      </c>
      <c r="G44" s="19">
        <f t="shared" si="12"/>
        <v>618</v>
      </c>
      <c r="H44" s="20">
        <f t="shared" si="13"/>
        <v>1952</v>
      </c>
    </row>
    <row r="45" spans="1:8" ht="16.5">
      <c r="A45" s="78" t="s">
        <v>154</v>
      </c>
      <c r="B45" s="33" t="str">
        <f t="shared" si="8"/>
        <v>43901-45800</v>
      </c>
      <c r="C45" s="79">
        <f t="shared" si="9"/>
        <v>45800</v>
      </c>
      <c r="D45" s="33">
        <f t="shared" si="5"/>
        <v>2748</v>
      </c>
      <c r="E45" s="40">
        <f t="shared" si="10"/>
        <v>1008</v>
      </c>
      <c r="F45" s="33">
        <f t="shared" si="11"/>
        <v>3588</v>
      </c>
      <c r="G45" s="19">
        <f t="shared" si="12"/>
        <v>644</v>
      </c>
      <c r="H45" s="20">
        <f t="shared" si="13"/>
        <v>2036</v>
      </c>
    </row>
    <row r="46" spans="1:8" s="96" customFormat="1" ht="16.5">
      <c r="A46" s="97" t="s">
        <v>155</v>
      </c>
      <c r="B46" s="3" t="str">
        <f t="shared" si="8"/>
        <v>45801-48200</v>
      </c>
      <c r="C46" s="98">
        <f>E143</f>
        <v>48200</v>
      </c>
      <c r="D46" s="3">
        <f t="shared" si="5"/>
        <v>2892</v>
      </c>
      <c r="E46" s="40">
        <f t="shared" si="10"/>
        <v>1008</v>
      </c>
      <c r="F46" s="33">
        <f t="shared" si="11"/>
        <v>3588</v>
      </c>
      <c r="G46" s="19">
        <f t="shared" si="12"/>
        <v>678</v>
      </c>
      <c r="H46" s="20">
        <f t="shared" si="13"/>
        <v>2143</v>
      </c>
    </row>
    <row r="47" spans="1:8" s="76" customFormat="1" ht="16.5">
      <c r="A47" s="97" t="s">
        <v>138</v>
      </c>
      <c r="B47" s="3" t="str">
        <f t="shared" si="8"/>
        <v>48201-50600</v>
      </c>
      <c r="C47" s="4">
        <f>E144</f>
        <v>50600</v>
      </c>
      <c r="D47" s="3">
        <f t="shared" si="5"/>
        <v>3036</v>
      </c>
      <c r="E47" s="40">
        <f t="shared" si="10"/>
        <v>1008</v>
      </c>
      <c r="F47" s="33">
        <f t="shared" si="11"/>
        <v>3588</v>
      </c>
      <c r="G47" s="19">
        <f t="shared" si="12"/>
        <v>712</v>
      </c>
      <c r="H47" s="20">
        <f t="shared" si="13"/>
        <v>2250</v>
      </c>
    </row>
    <row r="48" spans="1:8" ht="16.5">
      <c r="A48" s="18" t="s">
        <v>71</v>
      </c>
      <c r="B48" s="3" t="str">
        <f t="shared" si="8"/>
        <v>50601-53000</v>
      </c>
      <c r="C48" s="4">
        <f aca="true" t="shared" si="14" ref="C48:C72">E145</f>
        <v>53000</v>
      </c>
      <c r="D48" s="3">
        <f t="shared" si="5"/>
        <v>3180</v>
      </c>
      <c r="E48" s="40">
        <f t="shared" si="10"/>
        <v>1008</v>
      </c>
      <c r="F48" s="33">
        <f t="shared" si="11"/>
        <v>3588</v>
      </c>
      <c r="G48" s="19">
        <f t="shared" si="12"/>
        <v>746</v>
      </c>
      <c r="H48" s="20">
        <f t="shared" si="13"/>
        <v>2356</v>
      </c>
    </row>
    <row r="49" spans="1:8" ht="16.5">
      <c r="A49" s="18" t="s">
        <v>102</v>
      </c>
      <c r="B49" s="3" t="str">
        <f t="shared" si="8"/>
        <v>53001-55400</v>
      </c>
      <c r="C49" s="4">
        <f t="shared" si="14"/>
        <v>55400</v>
      </c>
      <c r="D49" s="3">
        <f t="shared" si="5"/>
        <v>3324</v>
      </c>
      <c r="E49" s="40">
        <f t="shared" si="10"/>
        <v>1008</v>
      </c>
      <c r="F49" s="33">
        <f t="shared" si="11"/>
        <v>3588</v>
      </c>
      <c r="G49" s="19">
        <f t="shared" si="12"/>
        <v>779</v>
      </c>
      <c r="H49" s="20">
        <f t="shared" si="13"/>
        <v>2463</v>
      </c>
    </row>
    <row r="50" spans="1:8" ht="16.5">
      <c r="A50" s="18" t="s">
        <v>72</v>
      </c>
      <c r="B50" s="3" t="str">
        <f t="shared" si="8"/>
        <v>55401-57800</v>
      </c>
      <c r="C50" s="4">
        <f t="shared" si="14"/>
        <v>57800</v>
      </c>
      <c r="D50" s="3">
        <f t="shared" si="5"/>
        <v>3468</v>
      </c>
      <c r="E50" s="40">
        <f t="shared" si="10"/>
        <v>1008</v>
      </c>
      <c r="F50" s="33">
        <f t="shared" si="11"/>
        <v>3588</v>
      </c>
      <c r="G50" s="19">
        <f t="shared" si="12"/>
        <v>813</v>
      </c>
      <c r="H50" s="20">
        <f t="shared" si="13"/>
        <v>2570</v>
      </c>
    </row>
    <row r="51" spans="1:8" ht="16.5">
      <c r="A51" s="18" t="s">
        <v>73</v>
      </c>
      <c r="B51" s="3" t="str">
        <f t="shared" si="8"/>
        <v>57801-60800</v>
      </c>
      <c r="C51" s="4">
        <f t="shared" si="14"/>
        <v>60800</v>
      </c>
      <c r="D51" s="3">
        <f t="shared" si="5"/>
        <v>3648</v>
      </c>
      <c r="E51" s="40">
        <f t="shared" si="10"/>
        <v>1008</v>
      </c>
      <c r="F51" s="33">
        <f t="shared" si="11"/>
        <v>3588</v>
      </c>
      <c r="G51" s="19">
        <f t="shared" si="12"/>
        <v>855</v>
      </c>
      <c r="H51" s="20">
        <f t="shared" si="13"/>
        <v>2703</v>
      </c>
    </row>
    <row r="52" spans="1:8" ht="16.5">
      <c r="A52" s="18" t="s">
        <v>74</v>
      </c>
      <c r="B52" s="3" t="str">
        <f t="shared" si="8"/>
        <v>60801-63800</v>
      </c>
      <c r="C52" s="4">
        <f t="shared" si="14"/>
        <v>63800</v>
      </c>
      <c r="D52" s="3">
        <f t="shared" si="5"/>
        <v>3828</v>
      </c>
      <c r="E52" s="40">
        <f t="shared" si="10"/>
        <v>1008</v>
      </c>
      <c r="F52" s="33">
        <f t="shared" si="11"/>
        <v>3588</v>
      </c>
      <c r="G52" s="19">
        <f t="shared" si="12"/>
        <v>898</v>
      </c>
      <c r="H52" s="20">
        <f t="shared" si="13"/>
        <v>2837</v>
      </c>
    </row>
    <row r="53" spans="1:8" ht="16.5">
      <c r="A53" s="18" t="s">
        <v>75</v>
      </c>
      <c r="B53" s="3" t="str">
        <f t="shared" si="8"/>
        <v>63801-66800</v>
      </c>
      <c r="C53" s="4">
        <f t="shared" si="14"/>
        <v>66800</v>
      </c>
      <c r="D53" s="3">
        <f t="shared" si="5"/>
        <v>4008</v>
      </c>
      <c r="E53" s="40">
        <f t="shared" si="10"/>
        <v>1008</v>
      </c>
      <c r="F53" s="33">
        <f t="shared" si="11"/>
        <v>3588</v>
      </c>
      <c r="G53" s="19">
        <f t="shared" si="12"/>
        <v>940</v>
      </c>
      <c r="H53" s="20">
        <f t="shared" si="13"/>
        <v>2970</v>
      </c>
    </row>
    <row r="54" spans="1:8" ht="16.5">
      <c r="A54" s="18" t="s">
        <v>76</v>
      </c>
      <c r="B54" s="3" t="str">
        <f t="shared" si="8"/>
        <v>66801-69800</v>
      </c>
      <c r="C54" s="4">
        <f t="shared" si="14"/>
        <v>69800</v>
      </c>
      <c r="D54" s="3">
        <f t="shared" si="5"/>
        <v>4188</v>
      </c>
      <c r="E54" s="40">
        <f t="shared" si="10"/>
        <v>1008</v>
      </c>
      <c r="F54" s="33">
        <f t="shared" si="11"/>
        <v>3588</v>
      </c>
      <c r="G54" s="19">
        <f t="shared" si="12"/>
        <v>982</v>
      </c>
      <c r="H54" s="20">
        <f t="shared" si="13"/>
        <v>3103</v>
      </c>
    </row>
    <row r="55" spans="1:8" ht="16.5">
      <c r="A55" s="18" t="s">
        <v>77</v>
      </c>
      <c r="B55" s="3" t="str">
        <f t="shared" si="8"/>
        <v>69801-72800</v>
      </c>
      <c r="C55" s="4">
        <f t="shared" si="14"/>
        <v>72800</v>
      </c>
      <c r="D55" s="3">
        <f t="shared" si="5"/>
        <v>4368</v>
      </c>
      <c r="E55" s="40">
        <f t="shared" si="10"/>
        <v>1008</v>
      </c>
      <c r="F55" s="33">
        <f t="shared" si="11"/>
        <v>3588</v>
      </c>
      <c r="G55" s="19">
        <f t="shared" si="12"/>
        <v>1024</v>
      </c>
      <c r="H55" s="20">
        <f t="shared" si="13"/>
        <v>3237</v>
      </c>
    </row>
    <row r="56" spans="1:8" ht="16.5">
      <c r="A56" s="18" t="s">
        <v>78</v>
      </c>
      <c r="B56" s="3" t="str">
        <f t="shared" si="8"/>
        <v>72801-76500</v>
      </c>
      <c r="C56" s="4">
        <f t="shared" si="14"/>
        <v>76500</v>
      </c>
      <c r="D56" s="3">
        <f t="shared" si="5"/>
        <v>4590</v>
      </c>
      <c r="E56" s="40">
        <f t="shared" si="10"/>
        <v>1008</v>
      </c>
      <c r="F56" s="33">
        <f t="shared" si="11"/>
        <v>3588</v>
      </c>
      <c r="G56" s="19">
        <f t="shared" si="12"/>
        <v>1076</v>
      </c>
      <c r="H56" s="20">
        <f t="shared" si="13"/>
        <v>3401</v>
      </c>
    </row>
    <row r="57" spans="1:8" ht="16.5">
      <c r="A57" s="18" t="s">
        <v>79</v>
      </c>
      <c r="B57" s="3" t="str">
        <f t="shared" si="8"/>
        <v>76501-80200</v>
      </c>
      <c r="C57" s="4">
        <f t="shared" si="14"/>
        <v>80200</v>
      </c>
      <c r="D57" s="3">
        <f t="shared" si="5"/>
        <v>4812</v>
      </c>
      <c r="E57" s="40">
        <f t="shared" si="10"/>
        <v>1008</v>
      </c>
      <c r="F57" s="33">
        <f t="shared" si="11"/>
        <v>3588</v>
      </c>
      <c r="G57" s="19">
        <f t="shared" si="12"/>
        <v>1128</v>
      </c>
      <c r="H57" s="20">
        <f t="shared" si="13"/>
        <v>3566</v>
      </c>
    </row>
    <row r="58" spans="1:8" ht="16.5">
      <c r="A58" s="18" t="s">
        <v>80</v>
      </c>
      <c r="B58" s="3" t="str">
        <f t="shared" si="8"/>
        <v>80201-83900</v>
      </c>
      <c r="C58" s="4">
        <f t="shared" si="14"/>
        <v>83900</v>
      </c>
      <c r="D58" s="3">
        <f t="shared" si="5"/>
        <v>5034</v>
      </c>
      <c r="E58" s="40">
        <f t="shared" si="10"/>
        <v>1008</v>
      </c>
      <c r="F58" s="33">
        <f t="shared" si="11"/>
        <v>3588</v>
      </c>
      <c r="G58" s="19">
        <f t="shared" si="12"/>
        <v>1180</v>
      </c>
      <c r="H58" s="20">
        <f t="shared" si="13"/>
        <v>3730</v>
      </c>
    </row>
    <row r="59" spans="1:8" ht="16.5">
      <c r="A59" s="18" t="s">
        <v>81</v>
      </c>
      <c r="B59" s="3" t="str">
        <f t="shared" si="8"/>
        <v>83901-87600</v>
      </c>
      <c r="C59" s="4">
        <f t="shared" si="14"/>
        <v>87600</v>
      </c>
      <c r="D59" s="3">
        <f t="shared" si="5"/>
        <v>5256</v>
      </c>
      <c r="E59" s="40">
        <f t="shared" si="10"/>
        <v>1008</v>
      </c>
      <c r="F59" s="33">
        <f t="shared" si="11"/>
        <v>3588</v>
      </c>
      <c r="G59" s="19">
        <f t="shared" si="12"/>
        <v>1233</v>
      </c>
      <c r="H59" s="20">
        <f t="shared" si="13"/>
        <v>3895</v>
      </c>
    </row>
    <row r="60" spans="1:8" ht="16.5">
      <c r="A60" s="18" t="s">
        <v>82</v>
      </c>
      <c r="B60" s="3" t="str">
        <f t="shared" si="8"/>
        <v>87601-92100</v>
      </c>
      <c r="C60" s="4">
        <f t="shared" si="14"/>
        <v>92100</v>
      </c>
      <c r="D60" s="3">
        <f t="shared" si="5"/>
        <v>5526</v>
      </c>
      <c r="E60" s="40">
        <f t="shared" si="10"/>
        <v>1008</v>
      </c>
      <c r="F60" s="33">
        <f t="shared" si="11"/>
        <v>3588</v>
      </c>
      <c r="G60" s="19">
        <f t="shared" si="12"/>
        <v>1296</v>
      </c>
      <c r="H60" s="20">
        <f t="shared" si="13"/>
        <v>4095</v>
      </c>
    </row>
    <row r="61" spans="1:8" ht="16.5">
      <c r="A61" s="18" t="s">
        <v>83</v>
      </c>
      <c r="B61" s="3" t="str">
        <f aca="true" t="shared" si="15" ref="B61:B77">B158</f>
        <v>92101-96600</v>
      </c>
      <c r="C61" s="4">
        <f t="shared" si="14"/>
        <v>96600</v>
      </c>
      <c r="D61" s="3">
        <f t="shared" si="5"/>
        <v>5796</v>
      </c>
      <c r="E61" s="40">
        <f t="shared" si="10"/>
        <v>1008</v>
      </c>
      <c r="F61" s="33">
        <f t="shared" si="11"/>
        <v>3588</v>
      </c>
      <c r="G61" s="19">
        <f t="shared" si="12"/>
        <v>1359</v>
      </c>
      <c r="H61" s="20">
        <f t="shared" si="13"/>
        <v>4295</v>
      </c>
    </row>
    <row r="62" spans="1:8" ht="16.5">
      <c r="A62" s="18" t="s">
        <v>84</v>
      </c>
      <c r="B62" s="3" t="str">
        <f t="shared" si="15"/>
        <v>96601-101100</v>
      </c>
      <c r="C62" s="4">
        <f t="shared" si="14"/>
        <v>101100</v>
      </c>
      <c r="D62" s="3">
        <f t="shared" si="5"/>
        <v>6066</v>
      </c>
      <c r="E62" s="40">
        <f t="shared" si="10"/>
        <v>1008</v>
      </c>
      <c r="F62" s="33">
        <f t="shared" si="11"/>
        <v>3588</v>
      </c>
      <c r="G62" s="19">
        <f t="shared" si="12"/>
        <v>1422</v>
      </c>
      <c r="H62" s="20">
        <f t="shared" si="13"/>
        <v>4495</v>
      </c>
    </row>
    <row r="63" spans="1:8" ht="16.5">
      <c r="A63" s="18" t="s">
        <v>85</v>
      </c>
      <c r="B63" s="3" t="str">
        <f t="shared" si="15"/>
        <v>101101-105600</v>
      </c>
      <c r="C63" s="4">
        <f t="shared" si="14"/>
        <v>105600</v>
      </c>
      <c r="D63" s="3">
        <f t="shared" si="5"/>
        <v>6336</v>
      </c>
      <c r="E63" s="40">
        <f t="shared" si="10"/>
        <v>1008</v>
      </c>
      <c r="F63" s="33">
        <f t="shared" si="11"/>
        <v>3588</v>
      </c>
      <c r="G63" s="19">
        <f t="shared" si="12"/>
        <v>1486</v>
      </c>
      <c r="H63" s="20">
        <f t="shared" si="13"/>
        <v>4695</v>
      </c>
    </row>
    <row r="64" spans="1:8" ht="16.5">
      <c r="A64" s="18" t="s">
        <v>86</v>
      </c>
      <c r="B64" s="3" t="str">
        <f t="shared" si="15"/>
        <v>105601-110100</v>
      </c>
      <c r="C64" s="4">
        <f t="shared" si="14"/>
        <v>110100</v>
      </c>
      <c r="D64" s="3">
        <f t="shared" si="5"/>
        <v>6606</v>
      </c>
      <c r="E64" s="40">
        <f t="shared" si="10"/>
        <v>1008</v>
      </c>
      <c r="F64" s="33">
        <f t="shared" si="11"/>
        <v>3588</v>
      </c>
      <c r="G64" s="19">
        <f t="shared" si="12"/>
        <v>1549</v>
      </c>
      <c r="H64" s="20">
        <f t="shared" si="13"/>
        <v>4895</v>
      </c>
    </row>
    <row r="65" spans="1:8" ht="16.5">
      <c r="A65" s="18" t="s">
        <v>87</v>
      </c>
      <c r="B65" s="3" t="str">
        <f t="shared" si="15"/>
        <v>110101-115500</v>
      </c>
      <c r="C65" s="4">
        <f t="shared" si="14"/>
        <v>115500</v>
      </c>
      <c r="D65" s="3">
        <f t="shared" si="5"/>
        <v>6930</v>
      </c>
      <c r="E65" s="40">
        <f t="shared" si="10"/>
        <v>1008</v>
      </c>
      <c r="F65" s="33">
        <f t="shared" si="11"/>
        <v>3588</v>
      </c>
      <c r="G65" s="19">
        <f t="shared" si="12"/>
        <v>1625</v>
      </c>
      <c r="H65" s="20">
        <f t="shared" si="13"/>
        <v>5135</v>
      </c>
    </row>
    <row r="66" spans="1:8" ht="16.5">
      <c r="A66" s="18" t="s">
        <v>88</v>
      </c>
      <c r="B66" s="3" t="str">
        <f t="shared" si="15"/>
        <v>115501-120900</v>
      </c>
      <c r="C66" s="4">
        <f t="shared" si="14"/>
        <v>120900</v>
      </c>
      <c r="D66" s="3">
        <f t="shared" si="5"/>
        <v>7254</v>
      </c>
      <c r="E66" s="40">
        <f t="shared" si="10"/>
        <v>1008</v>
      </c>
      <c r="F66" s="33">
        <f t="shared" si="11"/>
        <v>3588</v>
      </c>
      <c r="G66" s="19">
        <f t="shared" si="12"/>
        <v>1701</v>
      </c>
      <c r="H66" s="20">
        <f t="shared" si="13"/>
        <v>5375</v>
      </c>
    </row>
    <row r="67" spans="1:8" ht="16.5">
      <c r="A67" s="18" t="s">
        <v>89</v>
      </c>
      <c r="B67" s="3" t="str">
        <f t="shared" si="15"/>
        <v>120901-126300</v>
      </c>
      <c r="C67" s="4">
        <f t="shared" si="14"/>
        <v>126300</v>
      </c>
      <c r="D67" s="3">
        <f t="shared" si="5"/>
        <v>7578</v>
      </c>
      <c r="E67" s="40">
        <f t="shared" si="10"/>
        <v>1008</v>
      </c>
      <c r="F67" s="33">
        <f t="shared" si="11"/>
        <v>3588</v>
      </c>
      <c r="G67" s="19">
        <f t="shared" si="12"/>
        <v>1777</v>
      </c>
      <c r="H67" s="20">
        <f t="shared" si="13"/>
        <v>5615</v>
      </c>
    </row>
    <row r="68" spans="1:8" ht="16.5">
      <c r="A68" s="18" t="s">
        <v>90</v>
      </c>
      <c r="B68" s="3" t="str">
        <f t="shared" si="15"/>
        <v>126301-131700</v>
      </c>
      <c r="C68" s="4">
        <f t="shared" si="14"/>
        <v>131700</v>
      </c>
      <c r="D68" s="3">
        <f t="shared" si="5"/>
        <v>7902</v>
      </c>
      <c r="E68" s="40">
        <f t="shared" si="10"/>
        <v>1008</v>
      </c>
      <c r="F68" s="33">
        <f t="shared" si="11"/>
        <v>3588</v>
      </c>
      <c r="G68" s="19">
        <f t="shared" si="12"/>
        <v>1853</v>
      </c>
      <c r="H68" s="20">
        <f t="shared" si="13"/>
        <v>5856</v>
      </c>
    </row>
    <row r="69" spans="1:8" ht="16.5">
      <c r="A69" s="18" t="s">
        <v>91</v>
      </c>
      <c r="B69" s="3" t="str">
        <f t="shared" si="15"/>
        <v>131701-137100</v>
      </c>
      <c r="C69" s="4">
        <f t="shared" si="14"/>
        <v>137100</v>
      </c>
      <c r="D69" s="3">
        <f t="shared" si="5"/>
        <v>8226</v>
      </c>
      <c r="E69" s="40">
        <f t="shared" si="10"/>
        <v>1008</v>
      </c>
      <c r="F69" s="33">
        <f t="shared" si="11"/>
        <v>3588</v>
      </c>
      <c r="G69" s="19">
        <f t="shared" si="12"/>
        <v>1929</v>
      </c>
      <c r="H69" s="20">
        <f t="shared" si="13"/>
        <v>6096</v>
      </c>
    </row>
    <row r="70" spans="1:8" ht="16.5">
      <c r="A70" s="18" t="s">
        <v>92</v>
      </c>
      <c r="B70" s="3" t="str">
        <f t="shared" si="15"/>
        <v>137101-142500</v>
      </c>
      <c r="C70" s="4">
        <f t="shared" si="14"/>
        <v>142500</v>
      </c>
      <c r="D70" s="3">
        <f t="shared" si="5"/>
        <v>8550</v>
      </c>
      <c r="E70" s="40">
        <f t="shared" si="10"/>
        <v>1008</v>
      </c>
      <c r="F70" s="33">
        <f t="shared" si="11"/>
        <v>3588</v>
      </c>
      <c r="G70" s="19">
        <f t="shared" si="12"/>
        <v>2005</v>
      </c>
      <c r="H70" s="20">
        <f t="shared" si="13"/>
        <v>6336</v>
      </c>
    </row>
    <row r="71" spans="1:8" ht="16.5">
      <c r="A71" s="18" t="s">
        <v>93</v>
      </c>
      <c r="B71" s="3" t="str">
        <f t="shared" si="15"/>
        <v>142501-147900</v>
      </c>
      <c r="C71" s="4">
        <f t="shared" si="14"/>
        <v>147900</v>
      </c>
      <c r="D71" s="3">
        <f t="shared" si="5"/>
        <v>8874</v>
      </c>
      <c r="E71" s="40">
        <f t="shared" si="10"/>
        <v>1008</v>
      </c>
      <c r="F71" s="33">
        <f t="shared" si="11"/>
        <v>3588</v>
      </c>
      <c r="G71" s="19">
        <f t="shared" si="12"/>
        <v>2081</v>
      </c>
      <c r="H71" s="20">
        <f t="shared" si="13"/>
        <v>6576</v>
      </c>
    </row>
    <row r="72" spans="1:8" ht="16.5">
      <c r="A72" s="78" t="s">
        <v>156</v>
      </c>
      <c r="B72" s="33" t="str">
        <f t="shared" si="15"/>
        <v>147901-150000</v>
      </c>
      <c r="C72" s="79">
        <f t="shared" si="14"/>
        <v>150000</v>
      </c>
      <c r="D72" s="33">
        <f t="shared" si="5"/>
        <v>9000</v>
      </c>
      <c r="E72" s="40">
        <f t="shared" si="10"/>
        <v>1008</v>
      </c>
      <c r="F72" s="33">
        <f t="shared" si="11"/>
        <v>3588</v>
      </c>
      <c r="G72" s="19">
        <f t="shared" si="12"/>
        <v>2111</v>
      </c>
      <c r="H72" s="20">
        <f t="shared" si="13"/>
        <v>6669</v>
      </c>
    </row>
    <row r="73" spans="1:8" ht="16.5">
      <c r="A73" s="97" t="s">
        <v>157</v>
      </c>
      <c r="B73" s="3" t="str">
        <f t="shared" si="15"/>
        <v>150001-156400</v>
      </c>
      <c r="C73" s="79">
        <f>E170</f>
        <v>150000</v>
      </c>
      <c r="D73" s="33">
        <f t="shared" si="5"/>
        <v>9000</v>
      </c>
      <c r="E73" s="40">
        <f t="shared" si="10"/>
        <v>1008</v>
      </c>
      <c r="F73" s="33">
        <f t="shared" si="11"/>
        <v>3588</v>
      </c>
      <c r="G73" s="19">
        <f t="shared" si="12"/>
        <v>2201</v>
      </c>
      <c r="H73" s="20">
        <f t="shared" si="13"/>
        <v>6954</v>
      </c>
    </row>
    <row r="74" spans="1:8" s="77" customFormat="1" ht="16.5">
      <c r="A74" s="97" t="s">
        <v>146</v>
      </c>
      <c r="B74" s="3" t="str">
        <f t="shared" si="15"/>
        <v>156401-162800</v>
      </c>
      <c r="C74" s="79">
        <f aca="true" t="shared" si="16" ref="C74:C77">E171</f>
        <v>150000</v>
      </c>
      <c r="D74" s="33">
        <f t="shared" si="5"/>
        <v>9000</v>
      </c>
      <c r="E74" s="40">
        <f t="shared" si="10"/>
        <v>1008</v>
      </c>
      <c r="F74" s="33">
        <f t="shared" si="11"/>
        <v>3588</v>
      </c>
      <c r="G74" s="19">
        <f t="shared" si="12"/>
        <v>2291</v>
      </c>
      <c r="H74" s="20">
        <f t="shared" si="13"/>
        <v>7238</v>
      </c>
    </row>
    <row r="75" spans="1:8" ht="16.5">
      <c r="A75" s="71" t="s">
        <v>94</v>
      </c>
      <c r="B75" s="3" t="str">
        <f t="shared" si="15"/>
        <v>162801-169200</v>
      </c>
      <c r="C75" s="79">
        <f t="shared" si="16"/>
        <v>150000</v>
      </c>
      <c r="D75" s="33">
        <f t="shared" si="5"/>
        <v>9000</v>
      </c>
      <c r="E75" s="40">
        <f t="shared" si="10"/>
        <v>1008</v>
      </c>
      <c r="F75" s="33">
        <f t="shared" si="11"/>
        <v>3588</v>
      </c>
      <c r="G75" s="19">
        <f t="shared" si="12"/>
        <v>2381</v>
      </c>
      <c r="H75" s="20">
        <f t="shared" si="13"/>
        <v>7523</v>
      </c>
    </row>
    <row r="76" spans="1:8" ht="16.5">
      <c r="A76" s="71" t="s">
        <v>106</v>
      </c>
      <c r="B76" s="3" t="str">
        <f t="shared" si="15"/>
        <v>169201-175600</v>
      </c>
      <c r="C76" s="79">
        <f t="shared" si="16"/>
        <v>150000</v>
      </c>
      <c r="D76" s="33">
        <f t="shared" si="5"/>
        <v>9000</v>
      </c>
      <c r="E76" s="40">
        <f t="shared" si="10"/>
        <v>1008</v>
      </c>
      <c r="F76" s="33">
        <f t="shared" si="11"/>
        <v>3588</v>
      </c>
      <c r="G76" s="19">
        <f t="shared" si="12"/>
        <v>2471</v>
      </c>
      <c r="H76" s="20">
        <f t="shared" si="13"/>
        <v>7807</v>
      </c>
    </row>
    <row r="77" spans="1:8" ht="17.25" thickBot="1">
      <c r="A77" s="101" t="s">
        <v>95</v>
      </c>
      <c r="B77" s="37" t="str">
        <f t="shared" si="15"/>
        <v>175601以上</v>
      </c>
      <c r="C77" s="102">
        <f t="shared" si="16"/>
        <v>150000</v>
      </c>
      <c r="D77" s="103">
        <f aca="true" t="shared" si="17" ref="D77">ROUND(C77*0.06,0)</f>
        <v>9000</v>
      </c>
      <c r="E77" s="104">
        <f aca="true" t="shared" si="18" ref="E77">K174</f>
        <v>1008</v>
      </c>
      <c r="F77" s="103">
        <f aca="true" t="shared" si="19" ref="F77:H77">P174</f>
        <v>3588</v>
      </c>
      <c r="G77" s="105">
        <f t="shared" si="19"/>
        <v>2561</v>
      </c>
      <c r="H77" s="106">
        <f t="shared" si="19"/>
        <v>8092</v>
      </c>
    </row>
    <row r="79" spans="1:18" ht="15.75">
      <c r="A79" s="50" t="s">
        <v>158</v>
      </c>
      <c r="B79" s="51"/>
      <c r="C79" s="50"/>
      <c r="D79" s="50"/>
      <c r="E79" s="50"/>
      <c r="F79" s="50"/>
      <c r="G79" s="115" t="s">
        <v>170</v>
      </c>
      <c r="H79" s="115"/>
      <c r="I79" s="52"/>
      <c r="J79" s="53"/>
      <c r="K79" s="53"/>
      <c r="L79" s="53"/>
      <c r="M79" s="53"/>
      <c r="N79" s="53"/>
      <c r="O79" s="52"/>
      <c r="P79" s="52"/>
      <c r="Q79" s="52"/>
      <c r="R79" s="52"/>
    </row>
    <row r="80" spans="1:18" ht="15.75">
      <c r="A80" s="54" t="s">
        <v>107</v>
      </c>
      <c r="B80" s="55"/>
      <c r="C80" s="54"/>
      <c r="D80" s="54"/>
      <c r="E80" s="54"/>
      <c r="F80" s="54"/>
      <c r="G80" s="115" t="s">
        <v>171</v>
      </c>
      <c r="H80" s="115"/>
      <c r="J80" s="52"/>
      <c r="K80" s="52"/>
      <c r="L80" s="52"/>
      <c r="M80" s="52"/>
      <c r="N80" s="52"/>
      <c r="O80" s="52"/>
      <c r="P80" s="52"/>
      <c r="Q80" s="52"/>
      <c r="R80" s="52"/>
    </row>
    <row r="81" spans="1:14" ht="17.25" customHeight="1">
      <c r="A81" s="56" t="s">
        <v>169</v>
      </c>
      <c r="B81" s="56"/>
      <c r="C81" s="56"/>
      <c r="D81" s="56"/>
      <c r="E81" s="56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5.75">
      <c r="A82" s="56" t="s">
        <v>168</v>
      </c>
      <c r="B82" s="56"/>
      <c r="C82" s="56"/>
      <c r="D82" s="56"/>
      <c r="E82" s="56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15.75">
      <c r="A83" s="56" t="s">
        <v>167</v>
      </c>
      <c r="B83" s="56"/>
      <c r="C83" s="56"/>
      <c r="D83" s="56"/>
      <c r="E83" s="56"/>
      <c r="F83" s="52"/>
      <c r="G83" s="52"/>
      <c r="H83" s="52"/>
      <c r="I83" s="52"/>
      <c r="J83" s="52"/>
      <c r="K83" s="52"/>
      <c r="L83" s="52"/>
      <c r="M83" s="52"/>
      <c r="N83" s="52"/>
    </row>
    <row r="84" spans="1:14" ht="15.75">
      <c r="A84" s="54"/>
      <c r="B84" s="57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.75">
      <c r="A85" s="54"/>
      <c r="B85" s="57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ht="15.75">
      <c r="A86" s="54"/>
      <c r="B86" s="57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14" ht="15.75">
      <c r="A87" s="54"/>
      <c r="B87" s="57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>
      <c r="A88" s="54"/>
      <c r="B88" s="57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4" ht="15.75">
      <c r="A89" s="54"/>
      <c r="B89" s="57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 ht="15.75">
      <c r="A90" s="54"/>
      <c r="B90" s="57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4" ht="15.75">
      <c r="A91" s="54"/>
      <c r="B91" s="57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15.75">
      <c r="A92" s="54"/>
      <c r="B92" s="57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5.75">
      <c r="A93" s="54"/>
      <c r="B93" s="57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4" ht="15.75">
      <c r="A94" s="54"/>
      <c r="B94" s="57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ht="17.25" customHeight="1"/>
    <row r="96" ht="14.25" customHeight="1"/>
    <row r="97" spans="1:19" ht="21.75" thickBot="1">
      <c r="A97" s="107" t="s">
        <v>161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46"/>
    </row>
    <row r="98" spans="1:19" ht="16.5" hidden="1" thickBo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46"/>
      <c r="R98" s="46"/>
      <c r="S98" s="46"/>
    </row>
    <row r="99" spans="1:19" s="21" customFormat="1" ht="16.5" hidden="1" thickBot="1">
      <c r="A99" s="47" t="s">
        <v>108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48"/>
      <c r="R99" s="48"/>
      <c r="S99" s="48"/>
    </row>
    <row r="100" spans="1:19" s="21" customFormat="1" ht="16.5" hidden="1" thickBot="1">
      <c r="A100" s="47" t="s">
        <v>109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/>
      <c r="Q100" s="48"/>
      <c r="R100" s="48"/>
      <c r="S100" s="48"/>
    </row>
    <row r="101" spans="1:19" s="21" customFormat="1" ht="16.5" hidden="1" thickBot="1">
      <c r="A101" s="47" t="s">
        <v>110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/>
      <c r="Q101" s="48"/>
      <c r="R101" s="48"/>
      <c r="S101" s="48"/>
    </row>
    <row r="102" spans="1:19" s="21" customFormat="1" ht="16.5" hidden="1" thickBot="1">
      <c r="A102" s="47" t="s">
        <v>111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/>
      <c r="Q102" s="48"/>
      <c r="R102" s="48"/>
      <c r="S102" s="48"/>
    </row>
    <row r="103" spans="1:19" s="21" customFormat="1" ht="16.5" hidden="1" thickBot="1">
      <c r="A103" s="49" t="s">
        <v>112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48"/>
      <c r="Q103" s="48"/>
      <c r="R103" s="48"/>
      <c r="S103" s="48"/>
    </row>
    <row r="104" spans="1:19" ht="16.5">
      <c r="A104" s="116" t="s">
        <v>119</v>
      </c>
      <c r="B104" s="134" t="s">
        <v>50</v>
      </c>
      <c r="C104" s="120" t="s">
        <v>96</v>
      </c>
      <c r="D104" s="120" t="s">
        <v>97</v>
      </c>
      <c r="E104" s="118" t="s">
        <v>120</v>
      </c>
      <c r="F104" s="118" t="s">
        <v>98</v>
      </c>
      <c r="G104" s="118" t="s">
        <v>99</v>
      </c>
      <c r="H104" s="136" t="s">
        <v>121</v>
      </c>
      <c r="I104" s="127" t="s">
        <v>51</v>
      </c>
      <c r="J104" s="127"/>
      <c r="K104" s="127"/>
      <c r="L104" s="127"/>
      <c r="M104" s="127"/>
      <c r="N104" s="127"/>
      <c r="O104" s="127"/>
      <c r="P104" s="127"/>
      <c r="Q104" s="136" t="s">
        <v>52</v>
      </c>
      <c r="R104" s="138"/>
      <c r="S104" s="143" t="s">
        <v>100</v>
      </c>
    </row>
    <row r="105" spans="1:19" ht="16.5">
      <c r="A105" s="117"/>
      <c r="B105" s="147"/>
      <c r="C105" s="119"/>
      <c r="D105" s="119"/>
      <c r="E105" s="119"/>
      <c r="F105" s="146"/>
      <c r="G105" s="146"/>
      <c r="H105" s="131"/>
      <c r="I105" s="139" t="s">
        <v>101</v>
      </c>
      <c r="J105" s="139"/>
      <c r="K105" s="139"/>
      <c r="L105" s="140" t="s">
        <v>105</v>
      </c>
      <c r="M105" s="140"/>
      <c r="N105" s="140"/>
      <c r="O105" s="140"/>
      <c r="P105" s="140"/>
      <c r="Q105" s="131" t="s">
        <v>53</v>
      </c>
      <c r="R105" s="137" t="s">
        <v>54</v>
      </c>
      <c r="S105" s="144"/>
    </row>
    <row r="106" spans="1:19" ht="15.75">
      <c r="A106" s="117"/>
      <c r="B106" s="147"/>
      <c r="C106" s="119"/>
      <c r="D106" s="119"/>
      <c r="E106" s="119"/>
      <c r="F106" s="146"/>
      <c r="G106" s="146"/>
      <c r="H106" s="131"/>
      <c r="I106" s="129" t="s">
        <v>122</v>
      </c>
      <c r="J106" s="129" t="s">
        <v>123</v>
      </c>
      <c r="K106" s="129" t="s">
        <v>124</v>
      </c>
      <c r="L106" s="129" t="s">
        <v>122</v>
      </c>
      <c r="M106" s="129" t="s">
        <v>123</v>
      </c>
      <c r="N106" s="131" t="s">
        <v>125</v>
      </c>
      <c r="O106" s="131" t="s">
        <v>126</v>
      </c>
      <c r="P106" s="131" t="s">
        <v>127</v>
      </c>
      <c r="Q106" s="131"/>
      <c r="R106" s="137"/>
      <c r="S106" s="144"/>
    </row>
    <row r="107" spans="1:19" ht="15.75">
      <c r="A107" s="117"/>
      <c r="B107" s="147"/>
      <c r="C107" s="119"/>
      <c r="D107" s="119"/>
      <c r="E107" s="119"/>
      <c r="F107" s="146"/>
      <c r="G107" s="146"/>
      <c r="H107" s="131"/>
      <c r="I107" s="119"/>
      <c r="J107" s="119"/>
      <c r="K107" s="119"/>
      <c r="L107" s="119"/>
      <c r="M107" s="119"/>
      <c r="N107" s="119"/>
      <c r="O107" s="119"/>
      <c r="P107" s="119"/>
      <c r="Q107" s="131"/>
      <c r="R107" s="137"/>
      <c r="S107" s="145"/>
    </row>
    <row r="108" spans="1:20" s="86" customFormat="1" ht="20.1" customHeight="1">
      <c r="A108" s="84"/>
      <c r="B108" s="66"/>
      <c r="C108" s="34" t="s">
        <v>118</v>
      </c>
      <c r="D108" s="34"/>
      <c r="E108" s="67">
        <v>1500</v>
      </c>
      <c r="F108" s="24">
        <v>11100</v>
      </c>
      <c r="G108" s="41">
        <v>23800</v>
      </c>
      <c r="H108" s="24">
        <f>ROUND(E108*0.06,0)</f>
        <v>90</v>
      </c>
      <c r="I108" s="3">
        <f>ROUND(F108*10%*20%,0)</f>
        <v>222</v>
      </c>
      <c r="J108" s="3">
        <f>ROUND(F108*1%*20%,0)</f>
        <v>22</v>
      </c>
      <c r="K108" s="24">
        <f>TRUNC(I108+J108,0)</f>
        <v>244</v>
      </c>
      <c r="L108" s="3">
        <f>ROUND(F108*10%*70%,0)</f>
        <v>777</v>
      </c>
      <c r="M108" s="3">
        <f>ROUND(F108*1%*70%,0)</f>
        <v>78</v>
      </c>
      <c r="N108" s="3">
        <f>ROUND(F108*0.11%,0)</f>
        <v>12</v>
      </c>
      <c r="O108" s="3">
        <f aca="true" t="shared" si="20" ref="O108:O140">ROUND(F108*0.025%,0)</f>
        <v>3</v>
      </c>
      <c r="P108" s="24">
        <f aca="true" t="shared" si="21" ref="P108:P140">TRUNC(L108+M108+N108+O108,0)</f>
        <v>870</v>
      </c>
      <c r="Q108" s="24">
        <f aca="true" t="shared" si="22" ref="Q108:Q140">ROUND(G108*4.69%*30%,0)</f>
        <v>335</v>
      </c>
      <c r="R108" s="68">
        <f>ROUND(G108*4.69%*60%*(1+0.58),0)</f>
        <v>1058</v>
      </c>
      <c r="S108" s="25">
        <f>TRUNC(Q108+R108,0)</f>
        <v>1393</v>
      </c>
      <c r="T108" s="85"/>
    </row>
    <row r="109" spans="1:20" s="86" customFormat="1" ht="20.1" customHeight="1">
      <c r="A109" s="87"/>
      <c r="B109" s="66"/>
      <c r="C109" s="34">
        <v>1501</v>
      </c>
      <c r="D109" s="34">
        <v>3000</v>
      </c>
      <c r="E109" s="67">
        <v>3000</v>
      </c>
      <c r="F109" s="24">
        <v>11100</v>
      </c>
      <c r="G109" s="41">
        <v>23800</v>
      </c>
      <c r="H109" s="24">
        <f aca="true" t="shared" si="23" ref="H109:H172">ROUND(E109*0.06,0)</f>
        <v>180</v>
      </c>
      <c r="I109" s="3">
        <f aca="true" t="shared" si="24" ref="I109:I173">ROUND(F109*10%*20%,0)</f>
        <v>222</v>
      </c>
      <c r="J109" s="3">
        <f aca="true" t="shared" si="25" ref="J109:J123">ROUND(F109*1%*20%,0)</f>
        <v>22</v>
      </c>
      <c r="K109" s="24">
        <f aca="true" t="shared" si="26" ref="K109:K123">TRUNC(I109+J109,0)</f>
        <v>244</v>
      </c>
      <c r="L109" s="3">
        <f aca="true" t="shared" si="27" ref="L109:L173">ROUND(F109*10%*70%,0)</f>
        <v>777</v>
      </c>
      <c r="M109" s="3">
        <f aca="true" t="shared" si="28" ref="M109:M115">ROUND(F109*1%*70%,0)</f>
        <v>78</v>
      </c>
      <c r="N109" s="3">
        <f aca="true" t="shared" si="29" ref="N109:N173">ROUND(F109*0.11%,0)</f>
        <v>12</v>
      </c>
      <c r="O109" s="3">
        <f t="shared" si="20"/>
        <v>3</v>
      </c>
      <c r="P109" s="24">
        <f t="shared" si="21"/>
        <v>870</v>
      </c>
      <c r="Q109" s="24">
        <f t="shared" si="22"/>
        <v>335</v>
      </c>
      <c r="R109" s="68">
        <f aca="true" t="shared" si="30" ref="R109:R114">ROUND(G109*4.69%*60%*(1+0.58),0)</f>
        <v>1058</v>
      </c>
      <c r="S109" s="25">
        <f aca="true" t="shared" si="31" ref="S109:S172">TRUNC(Q109+R109,0)</f>
        <v>1393</v>
      </c>
      <c r="T109" s="85"/>
    </row>
    <row r="110" spans="1:20" s="86" customFormat="1" ht="20.1" customHeight="1">
      <c r="A110" s="87"/>
      <c r="B110" s="66"/>
      <c r="C110" s="34">
        <v>3001</v>
      </c>
      <c r="D110" s="34">
        <v>4500</v>
      </c>
      <c r="E110" s="67">
        <v>4500</v>
      </c>
      <c r="F110" s="24">
        <v>11100</v>
      </c>
      <c r="G110" s="41">
        <v>23800</v>
      </c>
      <c r="H110" s="24">
        <f t="shared" si="23"/>
        <v>270</v>
      </c>
      <c r="I110" s="3">
        <f t="shared" si="24"/>
        <v>222</v>
      </c>
      <c r="J110" s="3">
        <f t="shared" si="25"/>
        <v>22</v>
      </c>
      <c r="K110" s="24">
        <f t="shared" si="26"/>
        <v>244</v>
      </c>
      <c r="L110" s="3">
        <f t="shared" si="27"/>
        <v>777</v>
      </c>
      <c r="M110" s="3">
        <f t="shared" si="28"/>
        <v>78</v>
      </c>
      <c r="N110" s="3">
        <f t="shared" si="29"/>
        <v>12</v>
      </c>
      <c r="O110" s="3">
        <f t="shared" si="20"/>
        <v>3</v>
      </c>
      <c r="P110" s="24">
        <f t="shared" si="21"/>
        <v>870</v>
      </c>
      <c r="Q110" s="24">
        <f t="shared" si="22"/>
        <v>335</v>
      </c>
      <c r="R110" s="68">
        <f t="shared" si="30"/>
        <v>1058</v>
      </c>
      <c r="S110" s="25">
        <f t="shared" si="31"/>
        <v>1393</v>
      </c>
      <c r="T110" s="85"/>
    </row>
    <row r="111" spans="1:20" s="86" customFormat="1" ht="20.1" customHeight="1">
      <c r="A111" s="87"/>
      <c r="B111" s="66"/>
      <c r="C111" s="34">
        <v>4501</v>
      </c>
      <c r="D111" s="34">
        <v>6000</v>
      </c>
      <c r="E111" s="67">
        <v>6000</v>
      </c>
      <c r="F111" s="24">
        <v>11100</v>
      </c>
      <c r="G111" s="41">
        <v>23800</v>
      </c>
      <c r="H111" s="24">
        <f t="shared" si="23"/>
        <v>360</v>
      </c>
      <c r="I111" s="3">
        <f t="shared" si="24"/>
        <v>222</v>
      </c>
      <c r="J111" s="3">
        <f t="shared" si="25"/>
        <v>22</v>
      </c>
      <c r="K111" s="24">
        <f t="shared" si="26"/>
        <v>244</v>
      </c>
      <c r="L111" s="3">
        <f t="shared" si="27"/>
        <v>777</v>
      </c>
      <c r="M111" s="3">
        <f t="shared" si="28"/>
        <v>78</v>
      </c>
      <c r="N111" s="3">
        <f t="shared" si="29"/>
        <v>12</v>
      </c>
      <c r="O111" s="3">
        <f t="shared" si="20"/>
        <v>3</v>
      </c>
      <c r="P111" s="24">
        <f t="shared" si="21"/>
        <v>870</v>
      </c>
      <c r="Q111" s="24">
        <f t="shared" si="22"/>
        <v>335</v>
      </c>
      <c r="R111" s="68">
        <f t="shared" si="30"/>
        <v>1058</v>
      </c>
      <c r="S111" s="25">
        <f t="shared" si="31"/>
        <v>1393</v>
      </c>
      <c r="T111" s="85"/>
    </row>
    <row r="112" spans="1:20" s="86" customFormat="1" ht="20.1" customHeight="1">
      <c r="A112" s="87"/>
      <c r="B112" s="66"/>
      <c r="C112" s="34">
        <v>6001</v>
      </c>
      <c r="D112" s="34">
        <v>7500</v>
      </c>
      <c r="E112" s="67">
        <v>7500</v>
      </c>
      <c r="F112" s="24">
        <v>11100</v>
      </c>
      <c r="G112" s="41">
        <v>23800</v>
      </c>
      <c r="H112" s="24">
        <f t="shared" si="23"/>
        <v>450</v>
      </c>
      <c r="I112" s="3">
        <f t="shared" si="24"/>
        <v>222</v>
      </c>
      <c r="J112" s="3">
        <f t="shared" si="25"/>
        <v>22</v>
      </c>
      <c r="K112" s="24">
        <f t="shared" si="26"/>
        <v>244</v>
      </c>
      <c r="L112" s="3">
        <f t="shared" si="27"/>
        <v>777</v>
      </c>
      <c r="M112" s="3">
        <f t="shared" si="28"/>
        <v>78</v>
      </c>
      <c r="N112" s="3">
        <f t="shared" si="29"/>
        <v>12</v>
      </c>
      <c r="O112" s="3">
        <f t="shared" si="20"/>
        <v>3</v>
      </c>
      <c r="P112" s="24">
        <f t="shared" si="21"/>
        <v>870</v>
      </c>
      <c r="Q112" s="24">
        <f t="shared" si="22"/>
        <v>335</v>
      </c>
      <c r="R112" s="68">
        <f t="shared" si="30"/>
        <v>1058</v>
      </c>
      <c r="S112" s="25">
        <f t="shared" si="31"/>
        <v>1393</v>
      </c>
      <c r="T112" s="85"/>
    </row>
    <row r="113" spans="1:20" s="86" customFormat="1" ht="20.1" customHeight="1">
      <c r="A113" s="87"/>
      <c r="B113" s="66"/>
      <c r="C113" s="34">
        <v>7501</v>
      </c>
      <c r="D113" s="34">
        <v>8700</v>
      </c>
      <c r="E113" s="67">
        <v>8700</v>
      </c>
      <c r="F113" s="24">
        <v>11100</v>
      </c>
      <c r="G113" s="41">
        <v>23800</v>
      </c>
      <c r="H113" s="24">
        <f t="shared" si="23"/>
        <v>522</v>
      </c>
      <c r="I113" s="3">
        <f t="shared" si="24"/>
        <v>222</v>
      </c>
      <c r="J113" s="3">
        <f t="shared" si="25"/>
        <v>22</v>
      </c>
      <c r="K113" s="24">
        <f t="shared" si="26"/>
        <v>244</v>
      </c>
      <c r="L113" s="3">
        <f t="shared" si="27"/>
        <v>777</v>
      </c>
      <c r="M113" s="3">
        <f t="shared" si="28"/>
        <v>78</v>
      </c>
      <c r="N113" s="3">
        <f t="shared" si="29"/>
        <v>12</v>
      </c>
      <c r="O113" s="3">
        <f t="shared" si="20"/>
        <v>3</v>
      </c>
      <c r="P113" s="24">
        <f t="shared" si="21"/>
        <v>870</v>
      </c>
      <c r="Q113" s="24">
        <f t="shared" si="22"/>
        <v>335</v>
      </c>
      <c r="R113" s="68">
        <f t="shared" si="30"/>
        <v>1058</v>
      </c>
      <c r="S113" s="25">
        <f t="shared" si="31"/>
        <v>1393</v>
      </c>
      <c r="T113" s="85"/>
    </row>
    <row r="114" spans="1:20" s="86" customFormat="1" ht="20.1" customHeight="1">
      <c r="A114" s="87"/>
      <c r="B114" s="66"/>
      <c r="C114" s="34">
        <v>8701</v>
      </c>
      <c r="D114" s="34">
        <v>9900</v>
      </c>
      <c r="E114" s="67">
        <v>9900</v>
      </c>
      <c r="F114" s="24">
        <v>11100</v>
      </c>
      <c r="G114" s="41">
        <v>23800</v>
      </c>
      <c r="H114" s="24">
        <f t="shared" si="23"/>
        <v>594</v>
      </c>
      <c r="I114" s="3">
        <f t="shared" si="24"/>
        <v>222</v>
      </c>
      <c r="J114" s="3">
        <f t="shared" si="25"/>
        <v>22</v>
      </c>
      <c r="K114" s="24">
        <f t="shared" si="26"/>
        <v>244</v>
      </c>
      <c r="L114" s="3">
        <f t="shared" si="27"/>
        <v>777</v>
      </c>
      <c r="M114" s="3">
        <f t="shared" si="28"/>
        <v>78</v>
      </c>
      <c r="N114" s="3">
        <f t="shared" si="29"/>
        <v>12</v>
      </c>
      <c r="O114" s="3">
        <f t="shared" si="20"/>
        <v>3</v>
      </c>
      <c r="P114" s="24">
        <f t="shared" si="21"/>
        <v>870</v>
      </c>
      <c r="Q114" s="24">
        <f t="shared" si="22"/>
        <v>335</v>
      </c>
      <c r="R114" s="68">
        <f t="shared" si="30"/>
        <v>1058</v>
      </c>
      <c r="S114" s="25">
        <f t="shared" si="31"/>
        <v>1393</v>
      </c>
      <c r="T114" s="85"/>
    </row>
    <row r="115" spans="1:20" s="74" customFormat="1" ht="20.1" customHeight="1">
      <c r="A115" s="121" t="s">
        <v>128</v>
      </c>
      <c r="B115" s="14" t="s">
        <v>56</v>
      </c>
      <c r="C115" s="34">
        <v>9901</v>
      </c>
      <c r="D115" s="34">
        <v>11100</v>
      </c>
      <c r="E115" s="60">
        <v>11100</v>
      </c>
      <c r="F115" s="3">
        <v>11100</v>
      </c>
      <c r="G115" s="41">
        <v>23800</v>
      </c>
      <c r="H115" s="14">
        <f t="shared" si="23"/>
        <v>666</v>
      </c>
      <c r="I115" s="3">
        <f t="shared" si="24"/>
        <v>222</v>
      </c>
      <c r="J115" s="3">
        <f t="shared" si="25"/>
        <v>22</v>
      </c>
      <c r="K115" s="14">
        <f t="shared" si="26"/>
        <v>244</v>
      </c>
      <c r="L115" s="3">
        <f t="shared" si="27"/>
        <v>777</v>
      </c>
      <c r="M115" s="3">
        <f t="shared" si="28"/>
        <v>78</v>
      </c>
      <c r="N115" s="3">
        <f t="shared" si="29"/>
        <v>12</v>
      </c>
      <c r="O115" s="3">
        <f t="shared" si="20"/>
        <v>3</v>
      </c>
      <c r="P115" s="14">
        <f t="shared" si="21"/>
        <v>870</v>
      </c>
      <c r="Q115" s="14">
        <f t="shared" si="22"/>
        <v>335</v>
      </c>
      <c r="R115" s="61">
        <f>ROUND(G115*4.69%*60%*(1+0.58),0)</f>
        <v>1058</v>
      </c>
      <c r="S115" s="25">
        <f t="shared" si="31"/>
        <v>1393</v>
      </c>
      <c r="T115" s="73"/>
    </row>
    <row r="116" spans="1:20" s="27" customFormat="1" ht="20.1" customHeight="1">
      <c r="A116" s="122"/>
      <c r="B116" s="14" t="s">
        <v>0</v>
      </c>
      <c r="C116" s="34">
        <v>11101</v>
      </c>
      <c r="D116" s="34">
        <v>12540</v>
      </c>
      <c r="E116" s="60">
        <v>12540</v>
      </c>
      <c r="F116" s="3">
        <v>12540</v>
      </c>
      <c r="G116" s="41">
        <v>23800</v>
      </c>
      <c r="H116" s="14">
        <f t="shared" si="23"/>
        <v>752</v>
      </c>
      <c r="I116" s="3">
        <f t="shared" si="24"/>
        <v>251</v>
      </c>
      <c r="J116" s="3">
        <f t="shared" si="25"/>
        <v>25</v>
      </c>
      <c r="K116" s="14">
        <f t="shared" si="26"/>
        <v>276</v>
      </c>
      <c r="L116" s="3">
        <f t="shared" si="27"/>
        <v>878</v>
      </c>
      <c r="M116" s="3">
        <f aca="true" t="shared" si="32" ref="M116:M120">ROUND(F116*1%*70%,0)</f>
        <v>88</v>
      </c>
      <c r="N116" s="3">
        <f t="shared" si="29"/>
        <v>14</v>
      </c>
      <c r="O116" s="3">
        <f t="shared" si="20"/>
        <v>3</v>
      </c>
      <c r="P116" s="14">
        <f t="shared" si="21"/>
        <v>983</v>
      </c>
      <c r="Q116" s="14">
        <f t="shared" si="22"/>
        <v>335</v>
      </c>
      <c r="R116" s="61">
        <f aca="true" t="shared" si="33" ref="R116:R126">ROUND(G116*4.69%*60%*(1+0.58),0)</f>
        <v>1058</v>
      </c>
      <c r="S116" s="25">
        <f t="shared" si="31"/>
        <v>1393</v>
      </c>
      <c r="T116" s="26"/>
    </row>
    <row r="117" spans="1:20" s="27" customFormat="1" ht="20.1" customHeight="1">
      <c r="A117" s="122"/>
      <c r="B117" s="14" t="s">
        <v>1</v>
      </c>
      <c r="C117" s="34">
        <v>12541</v>
      </c>
      <c r="D117" s="34">
        <v>13500</v>
      </c>
      <c r="E117" s="60">
        <v>13500</v>
      </c>
      <c r="F117" s="3">
        <v>13500</v>
      </c>
      <c r="G117" s="41">
        <v>23800</v>
      </c>
      <c r="H117" s="14">
        <f t="shared" si="23"/>
        <v>810</v>
      </c>
      <c r="I117" s="3">
        <f t="shared" si="24"/>
        <v>270</v>
      </c>
      <c r="J117" s="3">
        <f t="shared" si="25"/>
        <v>27</v>
      </c>
      <c r="K117" s="14">
        <f t="shared" si="26"/>
        <v>297</v>
      </c>
      <c r="L117" s="3">
        <f t="shared" si="27"/>
        <v>945</v>
      </c>
      <c r="M117" s="3">
        <f t="shared" si="32"/>
        <v>95</v>
      </c>
      <c r="N117" s="3">
        <f t="shared" si="29"/>
        <v>15</v>
      </c>
      <c r="O117" s="3">
        <f t="shared" si="20"/>
        <v>3</v>
      </c>
      <c r="P117" s="14">
        <f t="shared" si="21"/>
        <v>1058</v>
      </c>
      <c r="Q117" s="14">
        <f t="shared" si="22"/>
        <v>335</v>
      </c>
      <c r="R117" s="61">
        <f t="shared" si="33"/>
        <v>1058</v>
      </c>
      <c r="S117" s="25">
        <f t="shared" si="31"/>
        <v>1393</v>
      </c>
      <c r="T117" s="26"/>
    </row>
    <row r="118" spans="1:20" s="27" customFormat="1" ht="20.1" customHeight="1">
      <c r="A118" s="122"/>
      <c r="B118" s="14" t="s">
        <v>2</v>
      </c>
      <c r="C118" s="34">
        <v>13501</v>
      </c>
      <c r="D118" s="34">
        <v>15840</v>
      </c>
      <c r="E118" s="60">
        <v>15840</v>
      </c>
      <c r="F118" s="3">
        <v>15840</v>
      </c>
      <c r="G118" s="41">
        <v>23800</v>
      </c>
      <c r="H118" s="14">
        <f t="shared" si="23"/>
        <v>950</v>
      </c>
      <c r="I118" s="3">
        <f t="shared" si="24"/>
        <v>317</v>
      </c>
      <c r="J118" s="3">
        <f t="shared" si="25"/>
        <v>32</v>
      </c>
      <c r="K118" s="14">
        <f t="shared" si="26"/>
        <v>349</v>
      </c>
      <c r="L118" s="3">
        <f t="shared" si="27"/>
        <v>1109</v>
      </c>
      <c r="M118" s="3">
        <f t="shared" si="32"/>
        <v>111</v>
      </c>
      <c r="N118" s="3">
        <f t="shared" si="29"/>
        <v>17</v>
      </c>
      <c r="O118" s="3">
        <f t="shared" si="20"/>
        <v>4</v>
      </c>
      <c r="P118" s="14">
        <f t="shared" si="21"/>
        <v>1241</v>
      </c>
      <c r="Q118" s="14">
        <f t="shared" si="22"/>
        <v>335</v>
      </c>
      <c r="R118" s="61">
        <f t="shared" si="33"/>
        <v>1058</v>
      </c>
      <c r="S118" s="25">
        <f t="shared" si="31"/>
        <v>1393</v>
      </c>
      <c r="T118" s="26"/>
    </row>
    <row r="119" spans="1:20" s="27" customFormat="1" ht="20.1" customHeight="1">
      <c r="A119" s="122"/>
      <c r="B119" s="17" t="s">
        <v>3</v>
      </c>
      <c r="C119" s="34">
        <v>15841</v>
      </c>
      <c r="D119" s="34">
        <v>16500</v>
      </c>
      <c r="E119" s="60">
        <v>16500</v>
      </c>
      <c r="F119" s="3">
        <v>16500</v>
      </c>
      <c r="G119" s="41">
        <v>23800</v>
      </c>
      <c r="H119" s="14">
        <f t="shared" si="23"/>
        <v>990</v>
      </c>
      <c r="I119" s="3">
        <f t="shared" si="24"/>
        <v>330</v>
      </c>
      <c r="J119" s="3">
        <f t="shared" si="25"/>
        <v>33</v>
      </c>
      <c r="K119" s="14">
        <f t="shared" si="26"/>
        <v>363</v>
      </c>
      <c r="L119" s="3">
        <f t="shared" si="27"/>
        <v>1155</v>
      </c>
      <c r="M119" s="3">
        <f t="shared" si="32"/>
        <v>116</v>
      </c>
      <c r="N119" s="3">
        <f t="shared" si="29"/>
        <v>18</v>
      </c>
      <c r="O119" s="3">
        <f t="shared" si="20"/>
        <v>4</v>
      </c>
      <c r="P119" s="14">
        <f t="shared" si="21"/>
        <v>1293</v>
      </c>
      <c r="Q119" s="14">
        <f t="shared" si="22"/>
        <v>335</v>
      </c>
      <c r="R119" s="61">
        <f t="shared" si="33"/>
        <v>1058</v>
      </c>
      <c r="S119" s="25">
        <f t="shared" si="31"/>
        <v>1393</v>
      </c>
      <c r="T119" s="26"/>
    </row>
    <row r="120" spans="1:20" s="27" customFormat="1" ht="20.1" customHeight="1">
      <c r="A120" s="122"/>
      <c r="B120" s="17" t="s">
        <v>4</v>
      </c>
      <c r="C120" s="34">
        <v>16501</v>
      </c>
      <c r="D120" s="34">
        <v>17280</v>
      </c>
      <c r="E120" s="60">
        <v>17280</v>
      </c>
      <c r="F120" s="3">
        <v>17280</v>
      </c>
      <c r="G120" s="41">
        <v>23800</v>
      </c>
      <c r="H120" s="14">
        <f t="shared" si="23"/>
        <v>1037</v>
      </c>
      <c r="I120" s="3">
        <f t="shared" si="24"/>
        <v>346</v>
      </c>
      <c r="J120" s="3">
        <f t="shared" si="25"/>
        <v>35</v>
      </c>
      <c r="K120" s="14">
        <f t="shared" si="26"/>
        <v>381</v>
      </c>
      <c r="L120" s="3">
        <f t="shared" si="27"/>
        <v>1210</v>
      </c>
      <c r="M120" s="3">
        <f t="shared" si="32"/>
        <v>121</v>
      </c>
      <c r="N120" s="3">
        <f t="shared" si="29"/>
        <v>19</v>
      </c>
      <c r="O120" s="3">
        <f t="shared" si="20"/>
        <v>4</v>
      </c>
      <c r="P120" s="14">
        <f t="shared" si="21"/>
        <v>1354</v>
      </c>
      <c r="Q120" s="14">
        <f t="shared" si="22"/>
        <v>335</v>
      </c>
      <c r="R120" s="61">
        <f t="shared" si="33"/>
        <v>1058</v>
      </c>
      <c r="S120" s="25">
        <f t="shared" si="31"/>
        <v>1393</v>
      </c>
      <c r="T120" s="26"/>
    </row>
    <row r="121" spans="1:20" s="27" customFormat="1" ht="20.1" customHeight="1">
      <c r="A121" s="122"/>
      <c r="B121" s="17" t="s">
        <v>5</v>
      </c>
      <c r="C121" s="34">
        <v>17281</v>
      </c>
      <c r="D121" s="34">
        <v>17880</v>
      </c>
      <c r="E121" s="60">
        <v>17880</v>
      </c>
      <c r="F121" s="3">
        <v>17880</v>
      </c>
      <c r="G121" s="41">
        <v>23800</v>
      </c>
      <c r="H121" s="14">
        <f t="shared" si="23"/>
        <v>1073</v>
      </c>
      <c r="I121" s="3">
        <f t="shared" si="24"/>
        <v>358</v>
      </c>
      <c r="J121" s="3">
        <f t="shared" si="25"/>
        <v>36</v>
      </c>
      <c r="K121" s="14">
        <f t="shared" si="26"/>
        <v>394</v>
      </c>
      <c r="L121" s="3">
        <f t="shared" si="27"/>
        <v>1252</v>
      </c>
      <c r="M121" s="3">
        <f aca="true" t="shared" si="34" ref="M121:M125">ROUND(F121*1%*70%,0)</f>
        <v>125</v>
      </c>
      <c r="N121" s="3">
        <f t="shared" si="29"/>
        <v>20</v>
      </c>
      <c r="O121" s="3">
        <f t="shared" si="20"/>
        <v>4</v>
      </c>
      <c r="P121" s="14">
        <f t="shared" si="21"/>
        <v>1401</v>
      </c>
      <c r="Q121" s="14">
        <f t="shared" si="22"/>
        <v>335</v>
      </c>
      <c r="R121" s="61">
        <f t="shared" si="33"/>
        <v>1058</v>
      </c>
      <c r="S121" s="25">
        <f t="shared" si="31"/>
        <v>1393</v>
      </c>
      <c r="T121" s="26"/>
    </row>
    <row r="122" spans="1:20" s="58" customFormat="1" ht="20.1" customHeight="1">
      <c r="A122" s="122"/>
      <c r="B122" s="17" t="s">
        <v>49</v>
      </c>
      <c r="C122" s="34">
        <v>17881</v>
      </c>
      <c r="D122" s="34">
        <v>19047</v>
      </c>
      <c r="E122" s="60">
        <v>19047</v>
      </c>
      <c r="F122" s="34">
        <v>19047</v>
      </c>
      <c r="G122" s="41">
        <v>23800</v>
      </c>
      <c r="H122" s="14">
        <f aca="true" t="shared" si="35" ref="H122">ROUND(E122*0.06,0)</f>
        <v>1143</v>
      </c>
      <c r="I122" s="3">
        <f t="shared" si="24"/>
        <v>381</v>
      </c>
      <c r="J122" s="3">
        <f aca="true" t="shared" si="36" ref="J122">ROUND(F122*1%*20%,0)</f>
        <v>38</v>
      </c>
      <c r="K122" s="14">
        <f aca="true" t="shared" si="37" ref="K122">TRUNC(I122+J122,0)</f>
        <v>419</v>
      </c>
      <c r="L122" s="3">
        <f t="shared" si="27"/>
        <v>1333</v>
      </c>
      <c r="M122" s="3">
        <f aca="true" t="shared" si="38" ref="M122">ROUND(F122*1%*70%,0)</f>
        <v>133</v>
      </c>
      <c r="N122" s="3">
        <f t="shared" si="29"/>
        <v>21</v>
      </c>
      <c r="O122" s="3">
        <f t="shared" si="20"/>
        <v>5</v>
      </c>
      <c r="P122" s="14">
        <f t="shared" si="21"/>
        <v>1492</v>
      </c>
      <c r="Q122" s="14">
        <f t="shared" si="22"/>
        <v>335</v>
      </c>
      <c r="R122" s="61">
        <f t="shared" si="33"/>
        <v>1058</v>
      </c>
      <c r="S122" s="25">
        <f aca="true" t="shared" si="39" ref="S122">TRUNC(Q122+R122,0)</f>
        <v>1393</v>
      </c>
      <c r="T122" s="26"/>
    </row>
    <row r="123" spans="1:20" s="58" customFormat="1" ht="18.75" customHeight="1">
      <c r="A123" s="122"/>
      <c r="B123" s="17" t="s">
        <v>116</v>
      </c>
      <c r="C123" s="34">
        <v>19048</v>
      </c>
      <c r="D123" s="34">
        <v>20008</v>
      </c>
      <c r="E123" s="60">
        <v>20008</v>
      </c>
      <c r="F123" s="34">
        <v>20008</v>
      </c>
      <c r="G123" s="41">
        <v>23800</v>
      </c>
      <c r="H123" s="14">
        <f t="shared" si="23"/>
        <v>1200</v>
      </c>
      <c r="I123" s="3">
        <f t="shared" si="24"/>
        <v>400</v>
      </c>
      <c r="J123" s="3">
        <f t="shared" si="25"/>
        <v>40</v>
      </c>
      <c r="K123" s="14">
        <f t="shared" si="26"/>
        <v>440</v>
      </c>
      <c r="L123" s="3">
        <f t="shared" si="27"/>
        <v>1401</v>
      </c>
      <c r="M123" s="3">
        <f t="shared" si="34"/>
        <v>140</v>
      </c>
      <c r="N123" s="3">
        <f t="shared" si="29"/>
        <v>22</v>
      </c>
      <c r="O123" s="3">
        <f t="shared" si="20"/>
        <v>5</v>
      </c>
      <c r="P123" s="14">
        <f t="shared" si="21"/>
        <v>1568</v>
      </c>
      <c r="Q123" s="14">
        <f t="shared" si="22"/>
        <v>335</v>
      </c>
      <c r="R123" s="61">
        <f t="shared" si="33"/>
        <v>1058</v>
      </c>
      <c r="S123" s="25">
        <f t="shared" si="31"/>
        <v>1393</v>
      </c>
      <c r="T123" s="26"/>
    </row>
    <row r="124" spans="1:20" s="58" customFormat="1" ht="18.75" customHeight="1">
      <c r="A124" s="122"/>
      <c r="B124" s="17" t="s">
        <v>131</v>
      </c>
      <c r="C124" s="34">
        <v>20009</v>
      </c>
      <c r="D124" s="34">
        <v>21009</v>
      </c>
      <c r="E124" s="60">
        <v>21009</v>
      </c>
      <c r="F124" s="34">
        <v>21009</v>
      </c>
      <c r="G124" s="41">
        <v>23800</v>
      </c>
      <c r="H124" s="14">
        <f t="shared" si="23"/>
        <v>1261</v>
      </c>
      <c r="I124" s="3">
        <f t="shared" si="24"/>
        <v>420</v>
      </c>
      <c r="J124" s="3">
        <f aca="true" t="shared" si="40" ref="J124">ROUND(F124*1%*20%,0)</f>
        <v>42</v>
      </c>
      <c r="K124" s="14">
        <f aca="true" t="shared" si="41" ref="K124">TRUNC(I124+J124,0)</f>
        <v>462</v>
      </c>
      <c r="L124" s="3">
        <f t="shared" si="27"/>
        <v>1471</v>
      </c>
      <c r="M124" s="3">
        <f t="shared" si="34"/>
        <v>147</v>
      </c>
      <c r="N124" s="3">
        <f t="shared" si="29"/>
        <v>23</v>
      </c>
      <c r="O124" s="3">
        <f t="shared" si="20"/>
        <v>5</v>
      </c>
      <c r="P124" s="14">
        <f t="shared" si="21"/>
        <v>1646</v>
      </c>
      <c r="Q124" s="14">
        <f t="shared" si="22"/>
        <v>335</v>
      </c>
      <c r="R124" s="61">
        <f t="shared" si="33"/>
        <v>1058</v>
      </c>
      <c r="S124" s="25">
        <f t="shared" si="31"/>
        <v>1393</v>
      </c>
      <c r="T124" s="26"/>
    </row>
    <row r="125" spans="1:20" s="83" customFormat="1" ht="18.75" customHeight="1">
      <c r="A125" s="122"/>
      <c r="B125" s="17" t="s">
        <v>130</v>
      </c>
      <c r="C125" s="34">
        <v>21010</v>
      </c>
      <c r="D125" s="34">
        <v>22000</v>
      </c>
      <c r="E125" s="60">
        <v>22000</v>
      </c>
      <c r="F125" s="34">
        <v>22000</v>
      </c>
      <c r="G125" s="41">
        <v>23800</v>
      </c>
      <c r="H125" s="14">
        <f t="shared" si="23"/>
        <v>1320</v>
      </c>
      <c r="I125" s="3">
        <f t="shared" si="24"/>
        <v>440</v>
      </c>
      <c r="J125" s="3">
        <f aca="true" t="shared" si="42" ref="J125">ROUND(F125*1%*20%,0)</f>
        <v>44</v>
      </c>
      <c r="K125" s="14">
        <f aca="true" t="shared" si="43" ref="K125">TRUNC(I125+J125,0)</f>
        <v>484</v>
      </c>
      <c r="L125" s="3">
        <f t="shared" si="27"/>
        <v>1540</v>
      </c>
      <c r="M125" s="3">
        <f t="shared" si="34"/>
        <v>154</v>
      </c>
      <c r="N125" s="3">
        <f t="shared" si="29"/>
        <v>24</v>
      </c>
      <c r="O125" s="3">
        <f t="shared" si="20"/>
        <v>6</v>
      </c>
      <c r="P125" s="14">
        <f t="shared" si="21"/>
        <v>1724</v>
      </c>
      <c r="Q125" s="14">
        <f t="shared" si="22"/>
        <v>335</v>
      </c>
      <c r="R125" s="61">
        <f t="shared" si="33"/>
        <v>1058</v>
      </c>
      <c r="S125" s="72">
        <f t="shared" si="31"/>
        <v>1393</v>
      </c>
      <c r="T125" s="82"/>
    </row>
    <row r="126" spans="1:20" s="83" customFormat="1" ht="18.75" customHeight="1">
      <c r="A126" s="123"/>
      <c r="B126" s="17" t="s">
        <v>159</v>
      </c>
      <c r="C126" s="34">
        <v>22001</v>
      </c>
      <c r="D126" s="34">
        <v>23100</v>
      </c>
      <c r="E126" s="60">
        <v>23100</v>
      </c>
      <c r="F126" s="34">
        <v>23100</v>
      </c>
      <c r="G126" s="41">
        <v>23800</v>
      </c>
      <c r="H126" s="14">
        <f>ROUND(E126*0.06,0)</f>
        <v>1386</v>
      </c>
      <c r="I126" s="3">
        <f>ROUND(F126*10%*20%,0)</f>
        <v>462</v>
      </c>
      <c r="J126" s="3">
        <f>ROUND(F126*1%*20%,0)</f>
        <v>46</v>
      </c>
      <c r="K126" s="14">
        <f>TRUNC(I126+J126,0)</f>
        <v>508</v>
      </c>
      <c r="L126" s="3">
        <f>ROUND(F126*10%*70%,0)</f>
        <v>1617</v>
      </c>
      <c r="M126" s="3">
        <f>ROUND(F126*1%*70%,0)</f>
        <v>162</v>
      </c>
      <c r="N126" s="3">
        <f>ROUND(F126*0.11%,0)</f>
        <v>25</v>
      </c>
      <c r="O126" s="3">
        <f>ROUND(F126*0.025%,0)</f>
        <v>6</v>
      </c>
      <c r="P126" s="14">
        <f>TRUNC(L126+M126+N126+O126,0)</f>
        <v>1810</v>
      </c>
      <c r="Q126" s="14">
        <f>ROUND(G126*4.69%*30%,0)</f>
        <v>335</v>
      </c>
      <c r="R126" s="61">
        <f t="shared" si="33"/>
        <v>1058</v>
      </c>
      <c r="S126" s="72"/>
      <c r="T126" s="82"/>
    </row>
    <row r="127" spans="1:20" s="27" customFormat="1" ht="20.1" customHeight="1">
      <c r="A127" s="108" t="s">
        <v>115</v>
      </c>
      <c r="B127" s="109" t="s">
        <v>160</v>
      </c>
      <c r="C127" s="110">
        <v>23101</v>
      </c>
      <c r="D127" s="110">
        <v>23800</v>
      </c>
      <c r="E127" s="110">
        <v>23800</v>
      </c>
      <c r="F127" s="110">
        <v>23800</v>
      </c>
      <c r="G127" s="110">
        <v>23800</v>
      </c>
      <c r="H127" s="110">
        <f>ROUND(E127*0.06,0)</f>
        <v>1428</v>
      </c>
      <c r="I127" s="110">
        <f>ROUND(F127*10%*20%,0)</f>
        <v>476</v>
      </c>
      <c r="J127" s="110">
        <f>ROUND(F127*1%*20%,0)</f>
        <v>48</v>
      </c>
      <c r="K127" s="110">
        <f>TRUNC(I127+J127,0)</f>
        <v>524</v>
      </c>
      <c r="L127" s="110">
        <f>ROUND(F127*10%*70%,0)</f>
        <v>1666</v>
      </c>
      <c r="M127" s="110">
        <f>ROUND(F127*1%*70%,0)</f>
        <v>167</v>
      </c>
      <c r="N127" s="110">
        <f>ROUND(F127*0.11%,0)</f>
        <v>26</v>
      </c>
      <c r="O127" s="110">
        <f>ROUND(F127*0.025%,0)</f>
        <v>6</v>
      </c>
      <c r="P127" s="110">
        <f>TRUNC(L127+M127+N127+O127,0)</f>
        <v>1865</v>
      </c>
      <c r="Q127" s="110">
        <f>ROUND(G127*4.69%*30%,0)</f>
        <v>335</v>
      </c>
      <c r="R127" s="110">
        <f>ROUND(G127*4.69%*60%*(1+0.58),0)</f>
        <v>1058</v>
      </c>
      <c r="S127" s="25">
        <f>TRUNC(Q126+R126,0)</f>
        <v>1393</v>
      </c>
      <c r="T127" s="26"/>
    </row>
    <row r="128" spans="1:20" s="27" customFormat="1" ht="20.1" customHeight="1">
      <c r="A128" s="28" t="s">
        <v>57</v>
      </c>
      <c r="B128" s="29" t="s">
        <v>172</v>
      </c>
      <c r="C128" s="30">
        <v>23801</v>
      </c>
      <c r="D128" s="22">
        <v>24000</v>
      </c>
      <c r="E128" s="5">
        <v>24000</v>
      </c>
      <c r="F128" s="3">
        <v>24000</v>
      </c>
      <c r="G128" s="1">
        <v>24000</v>
      </c>
      <c r="H128" s="23">
        <f t="shared" si="23"/>
        <v>1440</v>
      </c>
      <c r="I128" s="3">
        <f t="shared" si="24"/>
        <v>480</v>
      </c>
      <c r="J128" s="3">
        <f aca="true" t="shared" si="44" ref="J128:J131">ROUND(F128*1%*20%,0)</f>
        <v>48</v>
      </c>
      <c r="K128" s="75">
        <f aca="true" t="shared" si="45" ref="K128:K131">TRUNC(I128+J128,0)</f>
        <v>528</v>
      </c>
      <c r="L128" s="3">
        <f t="shared" si="27"/>
        <v>1680</v>
      </c>
      <c r="M128" s="3">
        <f aca="true" t="shared" si="46" ref="M128:M136">ROUND(F128*1%*70%,0)</f>
        <v>168</v>
      </c>
      <c r="N128" s="3">
        <f t="shared" si="29"/>
        <v>26</v>
      </c>
      <c r="O128" s="3">
        <f t="shared" si="20"/>
        <v>6</v>
      </c>
      <c r="P128" s="75">
        <f t="shared" si="21"/>
        <v>1880</v>
      </c>
      <c r="Q128" s="3">
        <f t="shared" si="22"/>
        <v>338</v>
      </c>
      <c r="R128" s="59">
        <f>ROUND(G128*4.69%*60%*(1+0.58),0)</f>
        <v>1067</v>
      </c>
      <c r="S128" s="25">
        <f t="shared" si="31"/>
        <v>1405</v>
      </c>
      <c r="T128" s="26"/>
    </row>
    <row r="129" spans="1:20" s="27" customFormat="1" ht="20.1" customHeight="1">
      <c r="A129" s="28" t="s">
        <v>58</v>
      </c>
      <c r="B129" s="29" t="s">
        <v>6</v>
      </c>
      <c r="C129" s="30">
        <v>24001</v>
      </c>
      <c r="D129" s="22">
        <v>25200</v>
      </c>
      <c r="E129" s="5">
        <v>25200</v>
      </c>
      <c r="F129" s="3">
        <v>25200</v>
      </c>
      <c r="G129" s="1">
        <v>25200</v>
      </c>
      <c r="H129" s="23">
        <f t="shared" si="23"/>
        <v>1512</v>
      </c>
      <c r="I129" s="3">
        <f t="shared" si="24"/>
        <v>504</v>
      </c>
      <c r="J129" s="3">
        <f t="shared" si="44"/>
        <v>50</v>
      </c>
      <c r="K129" s="75">
        <f t="shared" si="45"/>
        <v>554</v>
      </c>
      <c r="L129" s="3">
        <f t="shared" si="27"/>
        <v>1764</v>
      </c>
      <c r="M129" s="3">
        <f t="shared" si="46"/>
        <v>176</v>
      </c>
      <c r="N129" s="3">
        <f t="shared" si="29"/>
        <v>28</v>
      </c>
      <c r="O129" s="3">
        <f t="shared" si="20"/>
        <v>6</v>
      </c>
      <c r="P129" s="75">
        <f t="shared" si="21"/>
        <v>1974</v>
      </c>
      <c r="Q129" s="3">
        <f t="shared" si="22"/>
        <v>355</v>
      </c>
      <c r="R129" s="59">
        <f aca="true" t="shared" si="47" ref="R129:R174">ROUND(G129*4.69%*60%*(1+0.58),0)</f>
        <v>1120</v>
      </c>
      <c r="S129" s="25">
        <f t="shared" si="31"/>
        <v>1475</v>
      </c>
      <c r="T129" s="26"/>
    </row>
    <row r="130" spans="1:20" s="27" customFormat="1" ht="20.1" customHeight="1">
      <c r="A130" s="28" t="s">
        <v>59</v>
      </c>
      <c r="B130" s="29" t="s">
        <v>7</v>
      </c>
      <c r="C130" s="30">
        <v>25201</v>
      </c>
      <c r="D130" s="22">
        <v>26400</v>
      </c>
      <c r="E130" s="5">
        <v>26400</v>
      </c>
      <c r="F130" s="3">
        <v>26400</v>
      </c>
      <c r="G130" s="1">
        <v>26400</v>
      </c>
      <c r="H130" s="23">
        <f t="shared" si="23"/>
        <v>1584</v>
      </c>
      <c r="I130" s="3">
        <f t="shared" si="24"/>
        <v>528</v>
      </c>
      <c r="J130" s="3">
        <f t="shared" si="44"/>
        <v>53</v>
      </c>
      <c r="K130" s="75">
        <f t="shared" si="45"/>
        <v>581</v>
      </c>
      <c r="L130" s="3">
        <f t="shared" si="27"/>
        <v>1848</v>
      </c>
      <c r="M130" s="3">
        <f t="shared" si="46"/>
        <v>185</v>
      </c>
      <c r="N130" s="3">
        <f t="shared" si="29"/>
        <v>29</v>
      </c>
      <c r="O130" s="3">
        <f t="shared" si="20"/>
        <v>7</v>
      </c>
      <c r="P130" s="75">
        <f t="shared" si="21"/>
        <v>2069</v>
      </c>
      <c r="Q130" s="3">
        <f t="shared" si="22"/>
        <v>371</v>
      </c>
      <c r="R130" s="59">
        <f t="shared" si="47"/>
        <v>1174</v>
      </c>
      <c r="S130" s="25">
        <f t="shared" si="31"/>
        <v>1545</v>
      </c>
      <c r="T130" s="26"/>
    </row>
    <row r="131" spans="1:20" s="27" customFormat="1" ht="20.1" customHeight="1">
      <c r="A131" s="28" t="s">
        <v>60</v>
      </c>
      <c r="B131" s="29" t="s">
        <v>8</v>
      </c>
      <c r="C131" s="30">
        <v>26401</v>
      </c>
      <c r="D131" s="22">
        <v>27600</v>
      </c>
      <c r="E131" s="5">
        <v>27600</v>
      </c>
      <c r="F131" s="3">
        <v>27600</v>
      </c>
      <c r="G131" s="1">
        <v>27600</v>
      </c>
      <c r="H131" s="23">
        <f t="shared" si="23"/>
        <v>1656</v>
      </c>
      <c r="I131" s="3">
        <f t="shared" si="24"/>
        <v>552</v>
      </c>
      <c r="J131" s="3">
        <f t="shared" si="44"/>
        <v>55</v>
      </c>
      <c r="K131" s="75">
        <f t="shared" si="45"/>
        <v>607</v>
      </c>
      <c r="L131" s="3">
        <f t="shared" si="27"/>
        <v>1932</v>
      </c>
      <c r="M131" s="3">
        <f t="shared" si="46"/>
        <v>193</v>
      </c>
      <c r="N131" s="3">
        <f t="shared" si="29"/>
        <v>30</v>
      </c>
      <c r="O131" s="3">
        <f t="shared" si="20"/>
        <v>7</v>
      </c>
      <c r="P131" s="75">
        <f t="shared" si="21"/>
        <v>2162</v>
      </c>
      <c r="Q131" s="3">
        <f t="shared" si="22"/>
        <v>388</v>
      </c>
      <c r="R131" s="59">
        <f t="shared" si="47"/>
        <v>1227</v>
      </c>
      <c r="S131" s="25">
        <f t="shared" si="31"/>
        <v>1615</v>
      </c>
      <c r="T131" s="26"/>
    </row>
    <row r="132" spans="1:20" s="27" customFormat="1" ht="20.1" customHeight="1">
      <c r="A132" s="28" t="s">
        <v>61</v>
      </c>
      <c r="B132" s="29" t="s">
        <v>9</v>
      </c>
      <c r="C132" s="30">
        <v>27601</v>
      </c>
      <c r="D132" s="22">
        <v>28800</v>
      </c>
      <c r="E132" s="5">
        <v>28800</v>
      </c>
      <c r="F132" s="3">
        <v>28800</v>
      </c>
      <c r="G132" s="1">
        <v>28800</v>
      </c>
      <c r="H132" s="23">
        <f t="shared" si="23"/>
        <v>1728</v>
      </c>
      <c r="I132" s="3">
        <f t="shared" si="24"/>
        <v>576</v>
      </c>
      <c r="J132" s="3">
        <f aca="true" t="shared" si="48" ref="J132:J134">ROUND(F132*1%*20%,0)</f>
        <v>58</v>
      </c>
      <c r="K132" s="75">
        <f aca="true" t="shared" si="49" ref="K132:K134">TRUNC(I132+J132,0)</f>
        <v>634</v>
      </c>
      <c r="L132" s="3">
        <f t="shared" si="27"/>
        <v>2016</v>
      </c>
      <c r="M132" s="3">
        <f t="shared" si="46"/>
        <v>202</v>
      </c>
      <c r="N132" s="3">
        <f t="shared" si="29"/>
        <v>32</v>
      </c>
      <c r="O132" s="3">
        <f t="shared" si="20"/>
        <v>7</v>
      </c>
      <c r="P132" s="75">
        <f t="shared" si="21"/>
        <v>2257</v>
      </c>
      <c r="Q132" s="3">
        <f t="shared" si="22"/>
        <v>405</v>
      </c>
      <c r="R132" s="59">
        <f t="shared" si="47"/>
        <v>1280</v>
      </c>
      <c r="S132" s="25">
        <f t="shared" si="31"/>
        <v>1685</v>
      </c>
      <c r="T132" s="26"/>
    </row>
    <row r="133" spans="1:20" s="27" customFormat="1" ht="20.1" customHeight="1">
      <c r="A133" s="28" t="s">
        <v>62</v>
      </c>
      <c r="B133" s="29" t="s">
        <v>10</v>
      </c>
      <c r="C133" s="30">
        <v>28801</v>
      </c>
      <c r="D133" s="22">
        <v>30300</v>
      </c>
      <c r="E133" s="5">
        <v>30300</v>
      </c>
      <c r="F133" s="3">
        <v>30300</v>
      </c>
      <c r="G133" s="1">
        <v>30300</v>
      </c>
      <c r="H133" s="23">
        <f t="shared" si="23"/>
        <v>1818</v>
      </c>
      <c r="I133" s="3">
        <f t="shared" si="24"/>
        <v>606</v>
      </c>
      <c r="J133" s="3">
        <f t="shared" si="48"/>
        <v>61</v>
      </c>
      <c r="K133" s="75">
        <f t="shared" si="49"/>
        <v>667</v>
      </c>
      <c r="L133" s="3">
        <f t="shared" si="27"/>
        <v>2121</v>
      </c>
      <c r="M133" s="3">
        <f t="shared" si="46"/>
        <v>212</v>
      </c>
      <c r="N133" s="3">
        <f t="shared" si="29"/>
        <v>33</v>
      </c>
      <c r="O133" s="3">
        <f t="shared" si="20"/>
        <v>8</v>
      </c>
      <c r="P133" s="75">
        <f t="shared" si="21"/>
        <v>2374</v>
      </c>
      <c r="Q133" s="3">
        <f t="shared" si="22"/>
        <v>426</v>
      </c>
      <c r="R133" s="59">
        <f t="shared" si="47"/>
        <v>1347</v>
      </c>
      <c r="S133" s="25">
        <f t="shared" si="31"/>
        <v>1773</v>
      </c>
      <c r="T133" s="26"/>
    </row>
    <row r="134" spans="1:20" s="27" customFormat="1" ht="20.1" customHeight="1">
      <c r="A134" s="28" t="s">
        <v>63</v>
      </c>
      <c r="B134" s="29" t="s">
        <v>11</v>
      </c>
      <c r="C134" s="30">
        <v>30301</v>
      </c>
      <c r="D134" s="22">
        <v>31800</v>
      </c>
      <c r="E134" s="5">
        <v>31800</v>
      </c>
      <c r="F134" s="3">
        <v>31800</v>
      </c>
      <c r="G134" s="1">
        <v>31800</v>
      </c>
      <c r="H134" s="23">
        <f t="shared" si="23"/>
        <v>1908</v>
      </c>
      <c r="I134" s="3">
        <f t="shared" si="24"/>
        <v>636</v>
      </c>
      <c r="J134" s="3">
        <f t="shared" si="48"/>
        <v>64</v>
      </c>
      <c r="K134" s="75">
        <f t="shared" si="49"/>
        <v>700</v>
      </c>
      <c r="L134" s="3">
        <f t="shared" si="27"/>
        <v>2226</v>
      </c>
      <c r="M134" s="3">
        <f t="shared" si="46"/>
        <v>223</v>
      </c>
      <c r="N134" s="3">
        <f t="shared" si="29"/>
        <v>35</v>
      </c>
      <c r="O134" s="3">
        <f t="shared" si="20"/>
        <v>8</v>
      </c>
      <c r="P134" s="75">
        <f t="shared" si="21"/>
        <v>2492</v>
      </c>
      <c r="Q134" s="3">
        <f t="shared" si="22"/>
        <v>447</v>
      </c>
      <c r="R134" s="59">
        <f t="shared" si="47"/>
        <v>1414</v>
      </c>
      <c r="S134" s="25">
        <f t="shared" si="31"/>
        <v>1861</v>
      </c>
      <c r="T134" s="26"/>
    </row>
    <row r="135" spans="1:20" s="27" customFormat="1" ht="20.1" customHeight="1">
      <c r="A135" s="28" t="s">
        <v>64</v>
      </c>
      <c r="B135" s="29" t="s">
        <v>12</v>
      </c>
      <c r="C135" s="30">
        <v>31801</v>
      </c>
      <c r="D135" s="22">
        <v>33300</v>
      </c>
      <c r="E135" s="5">
        <v>33300</v>
      </c>
      <c r="F135" s="3">
        <v>33300</v>
      </c>
      <c r="G135" s="1">
        <v>33300</v>
      </c>
      <c r="H135" s="23">
        <f t="shared" si="23"/>
        <v>1998</v>
      </c>
      <c r="I135" s="3">
        <f t="shared" si="24"/>
        <v>666</v>
      </c>
      <c r="J135" s="3">
        <f aca="true" t="shared" si="50" ref="J135:J140">ROUND(F135*1%*20%,0)</f>
        <v>67</v>
      </c>
      <c r="K135" s="75">
        <f aca="true" t="shared" si="51" ref="K135:K140">TRUNC(I135+J135,0)</f>
        <v>733</v>
      </c>
      <c r="L135" s="3">
        <f t="shared" si="27"/>
        <v>2331</v>
      </c>
      <c r="M135" s="3">
        <f t="shared" si="46"/>
        <v>233</v>
      </c>
      <c r="N135" s="3">
        <f t="shared" si="29"/>
        <v>37</v>
      </c>
      <c r="O135" s="3">
        <f t="shared" si="20"/>
        <v>8</v>
      </c>
      <c r="P135" s="75">
        <f t="shared" si="21"/>
        <v>2609</v>
      </c>
      <c r="Q135" s="3">
        <f t="shared" si="22"/>
        <v>469</v>
      </c>
      <c r="R135" s="59">
        <f t="shared" si="47"/>
        <v>1481</v>
      </c>
      <c r="S135" s="25">
        <f t="shared" si="31"/>
        <v>1950</v>
      </c>
      <c r="T135" s="26"/>
    </row>
    <row r="136" spans="1:20" s="27" customFormat="1" ht="20.1" customHeight="1">
      <c r="A136" s="28" t="s">
        <v>65</v>
      </c>
      <c r="B136" s="29" t="s">
        <v>13</v>
      </c>
      <c r="C136" s="30">
        <v>33301</v>
      </c>
      <c r="D136" s="22">
        <v>34800</v>
      </c>
      <c r="E136" s="5">
        <v>34800</v>
      </c>
      <c r="F136" s="3">
        <v>34800</v>
      </c>
      <c r="G136" s="1">
        <v>34800</v>
      </c>
      <c r="H136" s="23">
        <f t="shared" si="23"/>
        <v>2088</v>
      </c>
      <c r="I136" s="3">
        <f t="shared" si="24"/>
        <v>696</v>
      </c>
      <c r="J136" s="3">
        <f t="shared" si="50"/>
        <v>70</v>
      </c>
      <c r="K136" s="75">
        <f t="shared" si="51"/>
        <v>766</v>
      </c>
      <c r="L136" s="3">
        <f t="shared" si="27"/>
        <v>2436</v>
      </c>
      <c r="M136" s="3">
        <f t="shared" si="46"/>
        <v>244</v>
      </c>
      <c r="N136" s="3">
        <f t="shared" si="29"/>
        <v>38</v>
      </c>
      <c r="O136" s="3">
        <f t="shared" si="20"/>
        <v>9</v>
      </c>
      <c r="P136" s="75">
        <f t="shared" si="21"/>
        <v>2727</v>
      </c>
      <c r="Q136" s="3">
        <f t="shared" si="22"/>
        <v>490</v>
      </c>
      <c r="R136" s="59">
        <f t="shared" si="47"/>
        <v>1547</v>
      </c>
      <c r="S136" s="25">
        <f t="shared" si="31"/>
        <v>2037</v>
      </c>
      <c r="T136" s="26"/>
    </row>
    <row r="137" spans="1:20" s="27" customFormat="1" ht="20.1" customHeight="1">
      <c r="A137" s="28" t="s">
        <v>66</v>
      </c>
      <c r="B137" s="29" t="s">
        <v>14</v>
      </c>
      <c r="C137" s="30">
        <v>34801</v>
      </c>
      <c r="D137" s="22">
        <v>36300</v>
      </c>
      <c r="E137" s="5">
        <v>36300</v>
      </c>
      <c r="F137" s="3">
        <v>36300</v>
      </c>
      <c r="G137" s="1">
        <v>36300</v>
      </c>
      <c r="H137" s="23">
        <f t="shared" si="23"/>
        <v>2178</v>
      </c>
      <c r="I137" s="3">
        <f t="shared" si="24"/>
        <v>726</v>
      </c>
      <c r="J137" s="3">
        <f t="shared" si="50"/>
        <v>73</v>
      </c>
      <c r="K137" s="75">
        <f t="shared" si="51"/>
        <v>799</v>
      </c>
      <c r="L137" s="3">
        <f t="shared" si="27"/>
        <v>2541</v>
      </c>
      <c r="M137" s="3">
        <f aca="true" t="shared" si="52" ref="M137:M141">ROUND(F137*1%*70%,0)</f>
        <v>254</v>
      </c>
      <c r="N137" s="3">
        <f t="shared" si="29"/>
        <v>40</v>
      </c>
      <c r="O137" s="3">
        <f t="shared" si="20"/>
        <v>9</v>
      </c>
      <c r="P137" s="75">
        <f t="shared" si="21"/>
        <v>2844</v>
      </c>
      <c r="Q137" s="3">
        <f t="shared" si="22"/>
        <v>511</v>
      </c>
      <c r="R137" s="59">
        <f t="shared" si="47"/>
        <v>1614</v>
      </c>
      <c r="S137" s="25">
        <f t="shared" si="31"/>
        <v>2125</v>
      </c>
      <c r="T137" s="26"/>
    </row>
    <row r="138" spans="1:20" s="27" customFormat="1" ht="20.1" customHeight="1">
      <c r="A138" s="28" t="s">
        <v>67</v>
      </c>
      <c r="B138" s="29" t="s">
        <v>15</v>
      </c>
      <c r="C138" s="30">
        <v>36301</v>
      </c>
      <c r="D138" s="22">
        <v>38200</v>
      </c>
      <c r="E138" s="5">
        <v>38200</v>
      </c>
      <c r="F138" s="3">
        <v>38200</v>
      </c>
      <c r="G138" s="1">
        <v>38200</v>
      </c>
      <c r="H138" s="23">
        <f t="shared" si="23"/>
        <v>2292</v>
      </c>
      <c r="I138" s="3">
        <f t="shared" si="24"/>
        <v>764</v>
      </c>
      <c r="J138" s="3">
        <f t="shared" si="50"/>
        <v>76</v>
      </c>
      <c r="K138" s="75">
        <f t="shared" si="51"/>
        <v>840</v>
      </c>
      <c r="L138" s="3">
        <f t="shared" si="27"/>
        <v>2674</v>
      </c>
      <c r="M138" s="3">
        <f t="shared" si="52"/>
        <v>267</v>
      </c>
      <c r="N138" s="3">
        <f t="shared" si="29"/>
        <v>42</v>
      </c>
      <c r="O138" s="3">
        <f t="shared" si="20"/>
        <v>10</v>
      </c>
      <c r="P138" s="75">
        <f t="shared" si="21"/>
        <v>2993</v>
      </c>
      <c r="Q138" s="3">
        <f t="shared" si="22"/>
        <v>537</v>
      </c>
      <c r="R138" s="59">
        <f t="shared" si="47"/>
        <v>1698</v>
      </c>
      <c r="S138" s="25">
        <f t="shared" si="31"/>
        <v>2235</v>
      </c>
      <c r="T138" s="26"/>
    </row>
    <row r="139" spans="1:20" s="27" customFormat="1" ht="20.1" customHeight="1">
      <c r="A139" s="28" t="s">
        <v>68</v>
      </c>
      <c r="B139" s="29" t="s">
        <v>16</v>
      </c>
      <c r="C139" s="30">
        <v>38201</v>
      </c>
      <c r="D139" s="22">
        <v>40100</v>
      </c>
      <c r="E139" s="5">
        <v>40100</v>
      </c>
      <c r="F139" s="3">
        <v>40100</v>
      </c>
      <c r="G139" s="1">
        <v>40100</v>
      </c>
      <c r="H139" s="23">
        <f t="shared" si="23"/>
        <v>2406</v>
      </c>
      <c r="I139" s="3">
        <f t="shared" si="24"/>
        <v>802</v>
      </c>
      <c r="J139" s="3">
        <f t="shared" si="50"/>
        <v>80</v>
      </c>
      <c r="K139" s="75">
        <f t="shared" si="51"/>
        <v>882</v>
      </c>
      <c r="L139" s="3">
        <f t="shared" si="27"/>
        <v>2807</v>
      </c>
      <c r="M139" s="3">
        <f t="shared" si="52"/>
        <v>281</v>
      </c>
      <c r="N139" s="3">
        <f t="shared" si="29"/>
        <v>44</v>
      </c>
      <c r="O139" s="3">
        <f t="shared" si="20"/>
        <v>10</v>
      </c>
      <c r="P139" s="75">
        <f t="shared" si="21"/>
        <v>3142</v>
      </c>
      <c r="Q139" s="3">
        <f t="shared" si="22"/>
        <v>564</v>
      </c>
      <c r="R139" s="59">
        <f t="shared" si="47"/>
        <v>1783</v>
      </c>
      <c r="S139" s="25">
        <f t="shared" si="31"/>
        <v>2347</v>
      </c>
      <c r="T139" s="26"/>
    </row>
    <row r="140" spans="1:20" s="27" customFormat="1" ht="20.1" customHeight="1">
      <c r="A140" s="28" t="s">
        <v>69</v>
      </c>
      <c r="B140" s="94" t="s">
        <v>17</v>
      </c>
      <c r="C140" s="30">
        <v>40101</v>
      </c>
      <c r="D140" s="32">
        <v>42000</v>
      </c>
      <c r="E140" s="5">
        <v>42000</v>
      </c>
      <c r="F140" s="3">
        <v>42000</v>
      </c>
      <c r="G140" s="1">
        <v>42000</v>
      </c>
      <c r="H140" s="23">
        <f t="shared" si="23"/>
        <v>2520</v>
      </c>
      <c r="I140" s="3">
        <f t="shared" si="24"/>
        <v>840</v>
      </c>
      <c r="J140" s="3">
        <f t="shared" si="50"/>
        <v>84</v>
      </c>
      <c r="K140" s="75">
        <f t="shared" si="51"/>
        <v>924</v>
      </c>
      <c r="L140" s="3">
        <f t="shared" si="27"/>
        <v>2940</v>
      </c>
      <c r="M140" s="3">
        <f t="shared" si="52"/>
        <v>294</v>
      </c>
      <c r="N140" s="3">
        <f t="shared" si="29"/>
        <v>46</v>
      </c>
      <c r="O140" s="3">
        <f t="shared" si="20"/>
        <v>11</v>
      </c>
      <c r="P140" s="75">
        <f t="shared" si="21"/>
        <v>3291</v>
      </c>
      <c r="Q140" s="3">
        <f t="shared" si="22"/>
        <v>591</v>
      </c>
      <c r="R140" s="59">
        <f t="shared" si="47"/>
        <v>1867</v>
      </c>
      <c r="S140" s="25">
        <f t="shared" si="31"/>
        <v>2458</v>
      </c>
      <c r="T140" s="26"/>
    </row>
    <row r="141" spans="1:20" s="27" customFormat="1" ht="20.1" customHeight="1">
      <c r="A141" s="28" t="s">
        <v>70</v>
      </c>
      <c r="B141" s="94" t="s">
        <v>18</v>
      </c>
      <c r="C141" s="30">
        <v>42001</v>
      </c>
      <c r="D141" s="32">
        <v>43900</v>
      </c>
      <c r="E141" s="5">
        <v>43900</v>
      </c>
      <c r="F141" s="3">
        <v>43900</v>
      </c>
      <c r="G141" s="1">
        <v>43900</v>
      </c>
      <c r="H141" s="23">
        <f t="shared" si="23"/>
        <v>2634</v>
      </c>
      <c r="I141" s="3">
        <f t="shared" si="24"/>
        <v>878</v>
      </c>
      <c r="J141" s="3">
        <f aca="true" t="shared" si="53" ref="J141:J146">ROUND(F141*1%*20%,0)</f>
        <v>88</v>
      </c>
      <c r="K141" s="75">
        <f aca="true" t="shared" si="54" ref="K141:K146">TRUNC(I141+J141,0)</f>
        <v>966</v>
      </c>
      <c r="L141" s="3">
        <f t="shared" si="27"/>
        <v>3073</v>
      </c>
      <c r="M141" s="3">
        <f t="shared" si="52"/>
        <v>307</v>
      </c>
      <c r="N141" s="3">
        <f t="shared" si="29"/>
        <v>48</v>
      </c>
      <c r="O141" s="3">
        <f aca="true" t="shared" si="55" ref="O141:O174">ROUND(F141*0.025%,0)</f>
        <v>11</v>
      </c>
      <c r="P141" s="75">
        <f aca="true" t="shared" si="56" ref="P141:P172">TRUNC(L141+M141+N141+O141,0)</f>
        <v>3439</v>
      </c>
      <c r="Q141" s="3">
        <f aca="true" t="shared" si="57" ref="Q141:Q174">ROUND(G141*4.69%*30%,0)</f>
        <v>618</v>
      </c>
      <c r="R141" s="59">
        <f t="shared" si="47"/>
        <v>1952</v>
      </c>
      <c r="S141" s="25">
        <f t="shared" si="31"/>
        <v>2570</v>
      </c>
      <c r="T141" s="26"/>
    </row>
    <row r="142" spans="1:20" s="83" customFormat="1" ht="20.1" customHeight="1">
      <c r="A142" s="81" t="s">
        <v>150</v>
      </c>
      <c r="B142" s="62" t="s">
        <v>133</v>
      </c>
      <c r="C142" s="63">
        <v>43901</v>
      </c>
      <c r="D142" s="63">
        <v>45800</v>
      </c>
      <c r="E142" s="65">
        <v>45800</v>
      </c>
      <c r="F142" s="69">
        <v>45800</v>
      </c>
      <c r="G142" s="41">
        <v>45800</v>
      </c>
      <c r="H142" s="75">
        <f t="shared" si="23"/>
        <v>2748</v>
      </c>
      <c r="I142" s="3">
        <f t="shared" si="24"/>
        <v>916</v>
      </c>
      <c r="J142" s="69">
        <f t="shared" si="53"/>
        <v>92</v>
      </c>
      <c r="K142" s="64">
        <f t="shared" si="54"/>
        <v>1008</v>
      </c>
      <c r="L142" s="3">
        <f t="shared" si="27"/>
        <v>3206</v>
      </c>
      <c r="M142" s="69">
        <f aca="true" t="shared" si="58" ref="M142:M174">ROUND(F142*1%*70%,0)</f>
        <v>321</v>
      </c>
      <c r="N142" s="3">
        <f t="shared" si="29"/>
        <v>50</v>
      </c>
      <c r="O142" s="69">
        <f t="shared" si="55"/>
        <v>11</v>
      </c>
      <c r="P142" s="64">
        <f t="shared" si="56"/>
        <v>3588</v>
      </c>
      <c r="Q142" s="3">
        <f t="shared" si="57"/>
        <v>644</v>
      </c>
      <c r="R142" s="59">
        <f t="shared" si="47"/>
        <v>2036</v>
      </c>
      <c r="S142" s="72">
        <f t="shared" si="31"/>
        <v>2680</v>
      </c>
      <c r="T142" s="82"/>
    </row>
    <row r="143" spans="1:20" s="27" customFormat="1" ht="20.1" customHeight="1">
      <c r="A143" s="28" t="s">
        <v>132</v>
      </c>
      <c r="B143" s="94" t="s">
        <v>19</v>
      </c>
      <c r="C143" s="30">
        <v>45801</v>
      </c>
      <c r="D143" s="34">
        <v>48200</v>
      </c>
      <c r="E143" s="5">
        <v>48200</v>
      </c>
      <c r="F143" s="69">
        <v>45800</v>
      </c>
      <c r="G143" s="1">
        <v>48200</v>
      </c>
      <c r="H143" s="23">
        <f t="shared" si="23"/>
        <v>2892</v>
      </c>
      <c r="I143" s="3">
        <f t="shared" si="24"/>
        <v>916</v>
      </c>
      <c r="J143" s="69">
        <f t="shared" si="53"/>
        <v>92</v>
      </c>
      <c r="K143" s="64">
        <f t="shared" si="54"/>
        <v>1008</v>
      </c>
      <c r="L143" s="3">
        <f t="shared" si="27"/>
        <v>3206</v>
      </c>
      <c r="M143" s="69">
        <f t="shared" si="58"/>
        <v>321</v>
      </c>
      <c r="N143" s="3">
        <f t="shared" si="29"/>
        <v>50</v>
      </c>
      <c r="O143" s="69">
        <f t="shared" si="55"/>
        <v>11</v>
      </c>
      <c r="P143" s="64">
        <f t="shared" si="56"/>
        <v>3588</v>
      </c>
      <c r="Q143" s="3">
        <f t="shared" si="57"/>
        <v>678</v>
      </c>
      <c r="R143" s="59">
        <f t="shared" si="47"/>
        <v>2143</v>
      </c>
      <c r="S143" s="25">
        <f t="shared" si="31"/>
        <v>2821</v>
      </c>
      <c r="T143" s="26"/>
    </row>
    <row r="144" spans="1:20" s="27" customFormat="1" ht="20.1" customHeight="1">
      <c r="A144" s="28" t="s">
        <v>151</v>
      </c>
      <c r="B144" s="94" t="s">
        <v>20</v>
      </c>
      <c r="C144" s="30">
        <v>48201</v>
      </c>
      <c r="D144" s="34">
        <v>50600</v>
      </c>
      <c r="E144" s="5">
        <v>50600</v>
      </c>
      <c r="F144" s="69">
        <v>45800</v>
      </c>
      <c r="G144" s="1">
        <v>50600</v>
      </c>
      <c r="H144" s="23">
        <f t="shared" si="23"/>
        <v>3036</v>
      </c>
      <c r="I144" s="3">
        <f t="shared" si="24"/>
        <v>916</v>
      </c>
      <c r="J144" s="69">
        <f t="shared" si="53"/>
        <v>92</v>
      </c>
      <c r="K144" s="64">
        <f t="shared" si="54"/>
        <v>1008</v>
      </c>
      <c r="L144" s="3">
        <f t="shared" si="27"/>
        <v>3206</v>
      </c>
      <c r="M144" s="69">
        <f t="shared" si="58"/>
        <v>321</v>
      </c>
      <c r="N144" s="3">
        <f t="shared" si="29"/>
        <v>50</v>
      </c>
      <c r="O144" s="69">
        <f t="shared" si="55"/>
        <v>11</v>
      </c>
      <c r="P144" s="64">
        <f t="shared" si="56"/>
        <v>3588</v>
      </c>
      <c r="Q144" s="3">
        <f t="shared" si="57"/>
        <v>712</v>
      </c>
      <c r="R144" s="59">
        <f t="shared" si="47"/>
        <v>2250</v>
      </c>
      <c r="S144" s="25">
        <f t="shared" si="31"/>
        <v>2962</v>
      </c>
      <c r="T144" s="26"/>
    </row>
    <row r="145" spans="1:20" s="27" customFormat="1" ht="20.1" customHeight="1">
      <c r="A145" s="28" t="s">
        <v>71</v>
      </c>
      <c r="B145" s="29" t="s">
        <v>21</v>
      </c>
      <c r="C145" s="30">
        <v>50601</v>
      </c>
      <c r="D145" s="30">
        <v>53000</v>
      </c>
      <c r="E145" s="5">
        <v>53000</v>
      </c>
      <c r="F145" s="69">
        <v>45800</v>
      </c>
      <c r="G145" s="1">
        <v>53000</v>
      </c>
      <c r="H145" s="23">
        <f t="shared" si="23"/>
        <v>3180</v>
      </c>
      <c r="I145" s="3">
        <f t="shared" si="24"/>
        <v>916</v>
      </c>
      <c r="J145" s="69">
        <f t="shared" si="53"/>
        <v>92</v>
      </c>
      <c r="K145" s="64">
        <f t="shared" si="54"/>
        <v>1008</v>
      </c>
      <c r="L145" s="3">
        <f t="shared" si="27"/>
        <v>3206</v>
      </c>
      <c r="M145" s="69">
        <f t="shared" si="58"/>
        <v>321</v>
      </c>
      <c r="N145" s="3">
        <f t="shared" si="29"/>
        <v>50</v>
      </c>
      <c r="O145" s="69">
        <f t="shared" si="55"/>
        <v>11</v>
      </c>
      <c r="P145" s="64">
        <f t="shared" si="56"/>
        <v>3588</v>
      </c>
      <c r="Q145" s="3">
        <f t="shared" si="57"/>
        <v>746</v>
      </c>
      <c r="R145" s="59">
        <f t="shared" si="47"/>
        <v>2356</v>
      </c>
      <c r="S145" s="25">
        <f t="shared" si="31"/>
        <v>3102</v>
      </c>
      <c r="T145" s="26"/>
    </row>
    <row r="146" spans="1:20" s="27" customFormat="1" ht="20.1" customHeight="1">
      <c r="A146" s="28" t="s">
        <v>102</v>
      </c>
      <c r="B146" s="29" t="s">
        <v>22</v>
      </c>
      <c r="C146" s="30">
        <v>53001</v>
      </c>
      <c r="D146" s="30">
        <v>55400</v>
      </c>
      <c r="E146" s="5">
        <v>55400</v>
      </c>
      <c r="F146" s="69">
        <v>45800</v>
      </c>
      <c r="G146" s="1">
        <v>55400</v>
      </c>
      <c r="H146" s="23">
        <f t="shared" si="23"/>
        <v>3324</v>
      </c>
      <c r="I146" s="3">
        <f t="shared" si="24"/>
        <v>916</v>
      </c>
      <c r="J146" s="69">
        <f t="shared" si="53"/>
        <v>92</v>
      </c>
      <c r="K146" s="64">
        <f t="shared" si="54"/>
        <v>1008</v>
      </c>
      <c r="L146" s="3">
        <f t="shared" si="27"/>
        <v>3206</v>
      </c>
      <c r="M146" s="69">
        <f t="shared" si="58"/>
        <v>321</v>
      </c>
      <c r="N146" s="3">
        <f t="shared" si="29"/>
        <v>50</v>
      </c>
      <c r="O146" s="69">
        <f t="shared" si="55"/>
        <v>11</v>
      </c>
      <c r="P146" s="64">
        <f t="shared" si="56"/>
        <v>3588</v>
      </c>
      <c r="Q146" s="3">
        <f t="shared" si="57"/>
        <v>779</v>
      </c>
      <c r="R146" s="59">
        <f t="shared" si="47"/>
        <v>2463</v>
      </c>
      <c r="S146" s="25">
        <f t="shared" si="31"/>
        <v>3242</v>
      </c>
      <c r="T146" s="26"/>
    </row>
    <row r="147" spans="1:20" s="27" customFormat="1" ht="20.1" customHeight="1">
      <c r="A147" s="28" t="s">
        <v>72</v>
      </c>
      <c r="B147" s="29" t="s">
        <v>23</v>
      </c>
      <c r="C147" s="30">
        <v>55401</v>
      </c>
      <c r="D147" s="30">
        <v>57800</v>
      </c>
      <c r="E147" s="5">
        <v>57800</v>
      </c>
      <c r="F147" s="69">
        <v>45800</v>
      </c>
      <c r="G147" s="1">
        <v>57800</v>
      </c>
      <c r="H147" s="23">
        <f t="shared" si="23"/>
        <v>3468</v>
      </c>
      <c r="I147" s="3">
        <f t="shared" si="24"/>
        <v>916</v>
      </c>
      <c r="J147" s="69">
        <f aca="true" t="shared" si="59" ref="J147:J174">ROUND(F147*1%*20%,0)</f>
        <v>92</v>
      </c>
      <c r="K147" s="64">
        <f aca="true" t="shared" si="60" ref="K147:K174">TRUNC(I147+J147,0)</f>
        <v>1008</v>
      </c>
      <c r="L147" s="3">
        <f t="shared" si="27"/>
        <v>3206</v>
      </c>
      <c r="M147" s="69">
        <f t="shared" si="58"/>
        <v>321</v>
      </c>
      <c r="N147" s="3">
        <f t="shared" si="29"/>
        <v>50</v>
      </c>
      <c r="O147" s="69">
        <f t="shared" si="55"/>
        <v>11</v>
      </c>
      <c r="P147" s="64">
        <f t="shared" si="56"/>
        <v>3588</v>
      </c>
      <c r="Q147" s="3">
        <f t="shared" si="57"/>
        <v>813</v>
      </c>
      <c r="R147" s="59">
        <f t="shared" si="47"/>
        <v>2570</v>
      </c>
      <c r="S147" s="25">
        <f t="shared" si="31"/>
        <v>3383</v>
      </c>
      <c r="T147" s="26"/>
    </row>
    <row r="148" spans="1:20" s="27" customFormat="1" ht="20.1" customHeight="1">
      <c r="A148" s="28" t="s">
        <v>73</v>
      </c>
      <c r="B148" s="29" t="s">
        <v>24</v>
      </c>
      <c r="C148" s="30">
        <v>57801</v>
      </c>
      <c r="D148" s="30">
        <v>60800</v>
      </c>
      <c r="E148" s="5">
        <v>60800</v>
      </c>
      <c r="F148" s="69">
        <v>45800</v>
      </c>
      <c r="G148" s="1">
        <v>60800</v>
      </c>
      <c r="H148" s="23">
        <f t="shared" si="23"/>
        <v>3648</v>
      </c>
      <c r="I148" s="3">
        <f t="shared" si="24"/>
        <v>916</v>
      </c>
      <c r="J148" s="69">
        <f t="shared" si="59"/>
        <v>92</v>
      </c>
      <c r="K148" s="64">
        <f t="shared" si="60"/>
        <v>1008</v>
      </c>
      <c r="L148" s="3">
        <f t="shared" si="27"/>
        <v>3206</v>
      </c>
      <c r="M148" s="69">
        <f t="shared" si="58"/>
        <v>321</v>
      </c>
      <c r="N148" s="3">
        <f t="shared" si="29"/>
        <v>50</v>
      </c>
      <c r="O148" s="69">
        <f t="shared" si="55"/>
        <v>11</v>
      </c>
      <c r="P148" s="64">
        <f t="shared" si="56"/>
        <v>3588</v>
      </c>
      <c r="Q148" s="31">
        <f t="shared" si="57"/>
        <v>855</v>
      </c>
      <c r="R148" s="59">
        <f t="shared" si="47"/>
        <v>2703</v>
      </c>
      <c r="S148" s="25">
        <f t="shared" si="31"/>
        <v>3558</v>
      </c>
      <c r="T148" s="26"/>
    </row>
    <row r="149" spans="1:20" s="27" customFormat="1" ht="20.1" customHeight="1">
      <c r="A149" s="28" t="s">
        <v>74</v>
      </c>
      <c r="B149" s="29" t="s">
        <v>25</v>
      </c>
      <c r="C149" s="30">
        <v>60801</v>
      </c>
      <c r="D149" s="30">
        <v>63800</v>
      </c>
      <c r="E149" s="5">
        <v>63800</v>
      </c>
      <c r="F149" s="69">
        <v>45800</v>
      </c>
      <c r="G149" s="1">
        <v>63800</v>
      </c>
      <c r="H149" s="23">
        <f t="shared" si="23"/>
        <v>3828</v>
      </c>
      <c r="I149" s="3">
        <f t="shared" si="24"/>
        <v>916</v>
      </c>
      <c r="J149" s="69">
        <f t="shared" si="59"/>
        <v>92</v>
      </c>
      <c r="K149" s="64">
        <f t="shared" si="60"/>
        <v>1008</v>
      </c>
      <c r="L149" s="3">
        <f t="shared" si="27"/>
        <v>3206</v>
      </c>
      <c r="M149" s="69">
        <f t="shared" si="58"/>
        <v>321</v>
      </c>
      <c r="N149" s="3">
        <f t="shared" si="29"/>
        <v>50</v>
      </c>
      <c r="O149" s="69">
        <f t="shared" si="55"/>
        <v>11</v>
      </c>
      <c r="P149" s="64">
        <f t="shared" si="56"/>
        <v>3588</v>
      </c>
      <c r="Q149" s="31">
        <f t="shared" si="57"/>
        <v>898</v>
      </c>
      <c r="R149" s="59">
        <f t="shared" si="47"/>
        <v>2837</v>
      </c>
      <c r="S149" s="25">
        <f t="shared" si="31"/>
        <v>3735</v>
      </c>
      <c r="T149" s="26"/>
    </row>
    <row r="150" spans="1:20" s="27" customFormat="1" ht="20.1" customHeight="1">
      <c r="A150" s="28" t="s">
        <v>75</v>
      </c>
      <c r="B150" s="29" t="s">
        <v>26</v>
      </c>
      <c r="C150" s="30">
        <v>63801</v>
      </c>
      <c r="D150" s="30">
        <v>66800</v>
      </c>
      <c r="E150" s="5">
        <v>66800</v>
      </c>
      <c r="F150" s="69">
        <v>45800</v>
      </c>
      <c r="G150" s="1">
        <v>66800</v>
      </c>
      <c r="H150" s="23">
        <f t="shared" si="23"/>
        <v>4008</v>
      </c>
      <c r="I150" s="3">
        <f t="shared" si="24"/>
        <v>916</v>
      </c>
      <c r="J150" s="69">
        <f t="shared" si="59"/>
        <v>92</v>
      </c>
      <c r="K150" s="64">
        <f t="shared" si="60"/>
        <v>1008</v>
      </c>
      <c r="L150" s="3">
        <f t="shared" si="27"/>
        <v>3206</v>
      </c>
      <c r="M150" s="69">
        <f t="shared" si="58"/>
        <v>321</v>
      </c>
      <c r="N150" s="3">
        <f t="shared" si="29"/>
        <v>50</v>
      </c>
      <c r="O150" s="69">
        <f t="shared" si="55"/>
        <v>11</v>
      </c>
      <c r="P150" s="64">
        <f t="shared" si="56"/>
        <v>3588</v>
      </c>
      <c r="Q150" s="31">
        <f t="shared" si="57"/>
        <v>940</v>
      </c>
      <c r="R150" s="59">
        <f t="shared" si="47"/>
        <v>2970</v>
      </c>
      <c r="S150" s="25">
        <f t="shared" si="31"/>
        <v>3910</v>
      </c>
      <c r="T150" s="26"/>
    </row>
    <row r="151" spans="1:20" s="27" customFormat="1" ht="20.1" customHeight="1">
      <c r="A151" s="28" t="s">
        <v>76</v>
      </c>
      <c r="B151" s="29" t="s">
        <v>27</v>
      </c>
      <c r="C151" s="30">
        <v>66801</v>
      </c>
      <c r="D151" s="30">
        <v>69800</v>
      </c>
      <c r="E151" s="5">
        <v>69800</v>
      </c>
      <c r="F151" s="69">
        <v>45800</v>
      </c>
      <c r="G151" s="1">
        <v>69800</v>
      </c>
      <c r="H151" s="23">
        <f t="shared" si="23"/>
        <v>4188</v>
      </c>
      <c r="I151" s="3">
        <f t="shared" si="24"/>
        <v>916</v>
      </c>
      <c r="J151" s="69">
        <f t="shared" si="59"/>
        <v>92</v>
      </c>
      <c r="K151" s="64">
        <f t="shared" si="60"/>
        <v>1008</v>
      </c>
      <c r="L151" s="3">
        <f t="shared" si="27"/>
        <v>3206</v>
      </c>
      <c r="M151" s="69">
        <f t="shared" si="58"/>
        <v>321</v>
      </c>
      <c r="N151" s="3">
        <f t="shared" si="29"/>
        <v>50</v>
      </c>
      <c r="O151" s="69">
        <f t="shared" si="55"/>
        <v>11</v>
      </c>
      <c r="P151" s="64">
        <f t="shared" si="56"/>
        <v>3588</v>
      </c>
      <c r="Q151" s="31">
        <f t="shared" si="57"/>
        <v>982</v>
      </c>
      <c r="R151" s="59">
        <f t="shared" si="47"/>
        <v>3103</v>
      </c>
      <c r="S151" s="25">
        <f t="shared" si="31"/>
        <v>4085</v>
      </c>
      <c r="T151" s="26"/>
    </row>
    <row r="152" spans="1:20" s="27" customFormat="1" ht="20.1" customHeight="1">
      <c r="A152" s="28" t="s">
        <v>77</v>
      </c>
      <c r="B152" s="29" t="s">
        <v>28</v>
      </c>
      <c r="C152" s="30">
        <v>69801</v>
      </c>
      <c r="D152" s="30">
        <v>72800</v>
      </c>
      <c r="E152" s="5">
        <v>72800</v>
      </c>
      <c r="F152" s="69">
        <v>45800</v>
      </c>
      <c r="G152" s="1">
        <v>72800</v>
      </c>
      <c r="H152" s="23">
        <f t="shared" si="23"/>
        <v>4368</v>
      </c>
      <c r="I152" s="3">
        <f t="shared" si="24"/>
        <v>916</v>
      </c>
      <c r="J152" s="69">
        <f t="shared" si="59"/>
        <v>92</v>
      </c>
      <c r="K152" s="64">
        <f t="shared" si="60"/>
        <v>1008</v>
      </c>
      <c r="L152" s="3">
        <f t="shared" si="27"/>
        <v>3206</v>
      </c>
      <c r="M152" s="69">
        <f t="shared" si="58"/>
        <v>321</v>
      </c>
      <c r="N152" s="3">
        <f t="shared" si="29"/>
        <v>50</v>
      </c>
      <c r="O152" s="69">
        <f t="shared" si="55"/>
        <v>11</v>
      </c>
      <c r="P152" s="64">
        <f t="shared" si="56"/>
        <v>3588</v>
      </c>
      <c r="Q152" s="31">
        <f t="shared" si="57"/>
        <v>1024</v>
      </c>
      <c r="R152" s="59">
        <f t="shared" si="47"/>
        <v>3237</v>
      </c>
      <c r="S152" s="25">
        <f t="shared" si="31"/>
        <v>4261</v>
      </c>
      <c r="T152" s="26"/>
    </row>
    <row r="153" spans="1:20" s="27" customFormat="1" ht="20.1" customHeight="1">
      <c r="A153" s="28" t="s">
        <v>78</v>
      </c>
      <c r="B153" s="29" t="s">
        <v>29</v>
      </c>
      <c r="C153" s="30">
        <v>72801</v>
      </c>
      <c r="D153" s="30">
        <v>76500</v>
      </c>
      <c r="E153" s="5">
        <v>76500</v>
      </c>
      <c r="F153" s="69">
        <v>45800</v>
      </c>
      <c r="G153" s="1">
        <v>76500</v>
      </c>
      <c r="H153" s="23">
        <f t="shared" si="23"/>
        <v>4590</v>
      </c>
      <c r="I153" s="3">
        <f t="shared" si="24"/>
        <v>916</v>
      </c>
      <c r="J153" s="69">
        <f t="shared" si="59"/>
        <v>92</v>
      </c>
      <c r="K153" s="64">
        <f t="shared" si="60"/>
        <v>1008</v>
      </c>
      <c r="L153" s="3">
        <f t="shared" si="27"/>
        <v>3206</v>
      </c>
      <c r="M153" s="69">
        <f t="shared" si="58"/>
        <v>321</v>
      </c>
      <c r="N153" s="3">
        <f t="shared" si="29"/>
        <v>50</v>
      </c>
      <c r="O153" s="69">
        <f t="shared" si="55"/>
        <v>11</v>
      </c>
      <c r="P153" s="64">
        <f t="shared" si="56"/>
        <v>3588</v>
      </c>
      <c r="Q153" s="31">
        <f t="shared" si="57"/>
        <v>1076</v>
      </c>
      <c r="R153" s="59">
        <f t="shared" si="47"/>
        <v>3401</v>
      </c>
      <c r="S153" s="25">
        <f t="shared" si="31"/>
        <v>4477</v>
      </c>
      <c r="T153" s="26"/>
    </row>
    <row r="154" spans="1:20" s="27" customFormat="1" ht="20.1" customHeight="1">
      <c r="A154" s="28" t="s">
        <v>79</v>
      </c>
      <c r="B154" s="29" t="s">
        <v>30</v>
      </c>
      <c r="C154" s="30">
        <v>76501</v>
      </c>
      <c r="D154" s="30">
        <v>80200</v>
      </c>
      <c r="E154" s="5">
        <v>80200</v>
      </c>
      <c r="F154" s="69">
        <v>45800</v>
      </c>
      <c r="G154" s="1">
        <v>80200</v>
      </c>
      <c r="H154" s="23">
        <f t="shared" si="23"/>
        <v>4812</v>
      </c>
      <c r="I154" s="3">
        <f t="shared" si="24"/>
        <v>916</v>
      </c>
      <c r="J154" s="69">
        <f t="shared" si="59"/>
        <v>92</v>
      </c>
      <c r="K154" s="64">
        <f t="shared" si="60"/>
        <v>1008</v>
      </c>
      <c r="L154" s="3">
        <f t="shared" si="27"/>
        <v>3206</v>
      </c>
      <c r="M154" s="69">
        <f t="shared" si="58"/>
        <v>321</v>
      </c>
      <c r="N154" s="3">
        <f t="shared" si="29"/>
        <v>50</v>
      </c>
      <c r="O154" s="69">
        <f t="shared" si="55"/>
        <v>11</v>
      </c>
      <c r="P154" s="64">
        <f t="shared" si="56"/>
        <v>3588</v>
      </c>
      <c r="Q154" s="31">
        <f t="shared" si="57"/>
        <v>1128</v>
      </c>
      <c r="R154" s="59">
        <f t="shared" si="47"/>
        <v>3566</v>
      </c>
      <c r="S154" s="25">
        <f t="shared" si="31"/>
        <v>4694</v>
      </c>
      <c r="T154" s="26"/>
    </row>
    <row r="155" spans="1:20" s="27" customFormat="1" ht="20.1" customHeight="1">
      <c r="A155" s="28" t="s">
        <v>80</v>
      </c>
      <c r="B155" s="29" t="s">
        <v>47</v>
      </c>
      <c r="C155" s="30">
        <v>80201</v>
      </c>
      <c r="D155" s="30">
        <v>83900</v>
      </c>
      <c r="E155" s="5">
        <v>83900</v>
      </c>
      <c r="F155" s="69">
        <v>45800</v>
      </c>
      <c r="G155" s="1">
        <v>83900</v>
      </c>
      <c r="H155" s="23">
        <f t="shared" si="23"/>
        <v>5034</v>
      </c>
      <c r="I155" s="3">
        <f t="shared" si="24"/>
        <v>916</v>
      </c>
      <c r="J155" s="69">
        <f t="shared" si="59"/>
        <v>92</v>
      </c>
      <c r="K155" s="64">
        <f t="shared" si="60"/>
        <v>1008</v>
      </c>
      <c r="L155" s="3">
        <f t="shared" si="27"/>
        <v>3206</v>
      </c>
      <c r="M155" s="69">
        <f t="shared" si="58"/>
        <v>321</v>
      </c>
      <c r="N155" s="3">
        <f t="shared" si="29"/>
        <v>50</v>
      </c>
      <c r="O155" s="69">
        <f t="shared" si="55"/>
        <v>11</v>
      </c>
      <c r="P155" s="64">
        <f t="shared" si="56"/>
        <v>3588</v>
      </c>
      <c r="Q155" s="31">
        <f t="shared" si="57"/>
        <v>1180</v>
      </c>
      <c r="R155" s="59">
        <f t="shared" si="47"/>
        <v>3730</v>
      </c>
      <c r="S155" s="25">
        <f t="shared" si="31"/>
        <v>4910</v>
      </c>
      <c r="T155" s="26"/>
    </row>
    <row r="156" spans="1:20" s="27" customFormat="1" ht="20.1" customHeight="1">
      <c r="A156" s="28" t="s">
        <v>81</v>
      </c>
      <c r="B156" s="29" t="s">
        <v>31</v>
      </c>
      <c r="C156" s="30">
        <v>83901</v>
      </c>
      <c r="D156" s="30">
        <v>87600</v>
      </c>
      <c r="E156" s="5">
        <v>87600</v>
      </c>
      <c r="F156" s="69">
        <v>45800</v>
      </c>
      <c r="G156" s="1">
        <v>87600</v>
      </c>
      <c r="H156" s="23">
        <f t="shared" si="23"/>
        <v>5256</v>
      </c>
      <c r="I156" s="3">
        <f t="shared" si="24"/>
        <v>916</v>
      </c>
      <c r="J156" s="69">
        <f t="shared" si="59"/>
        <v>92</v>
      </c>
      <c r="K156" s="64">
        <f t="shared" si="60"/>
        <v>1008</v>
      </c>
      <c r="L156" s="3">
        <f t="shared" si="27"/>
        <v>3206</v>
      </c>
      <c r="M156" s="69">
        <f t="shared" si="58"/>
        <v>321</v>
      </c>
      <c r="N156" s="3">
        <f t="shared" si="29"/>
        <v>50</v>
      </c>
      <c r="O156" s="69">
        <f t="shared" si="55"/>
        <v>11</v>
      </c>
      <c r="P156" s="64">
        <f t="shared" si="56"/>
        <v>3588</v>
      </c>
      <c r="Q156" s="31">
        <f t="shared" si="57"/>
        <v>1233</v>
      </c>
      <c r="R156" s="59">
        <f t="shared" si="47"/>
        <v>3895</v>
      </c>
      <c r="S156" s="25">
        <f t="shared" si="31"/>
        <v>5128</v>
      </c>
      <c r="T156" s="26"/>
    </row>
    <row r="157" spans="1:20" s="27" customFormat="1" ht="20.1" customHeight="1">
      <c r="A157" s="28" t="s">
        <v>82</v>
      </c>
      <c r="B157" s="29" t="s">
        <v>32</v>
      </c>
      <c r="C157" s="30">
        <v>87601</v>
      </c>
      <c r="D157" s="30">
        <v>92100</v>
      </c>
      <c r="E157" s="5">
        <v>92100</v>
      </c>
      <c r="F157" s="69">
        <v>45800</v>
      </c>
      <c r="G157" s="1">
        <v>92100</v>
      </c>
      <c r="H157" s="23">
        <f t="shared" si="23"/>
        <v>5526</v>
      </c>
      <c r="I157" s="3">
        <f t="shared" si="24"/>
        <v>916</v>
      </c>
      <c r="J157" s="69">
        <f t="shared" si="59"/>
        <v>92</v>
      </c>
      <c r="K157" s="64">
        <f t="shared" si="60"/>
        <v>1008</v>
      </c>
      <c r="L157" s="3">
        <f t="shared" si="27"/>
        <v>3206</v>
      </c>
      <c r="M157" s="69">
        <f t="shared" si="58"/>
        <v>321</v>
      </c>
      <c r="N157" s="3">
        <f t="shared" si="29"/>
        <v>50</v>
      </c>
      <c r="O157" s="69">
        <f t="shared" si="55"/>
        <v>11</v>
      </c>
      <c r="P157" s="64">
        <f t="shared" si="56"/>
        <v>3588</v>
      </c>
      <c r="Q157" s="31">
        <f t="shared" si="57"/>
        <v>1296</v>
      </c>
      <c r="R157" s="59">
        <f t="shared" si="47"/>
        <v>4095</v>
      </c>
      <c r="S157" s="25">
        <f t="shared" si="31"/>
        <v>5391</v>
      </c>
      <c r="T157" s="26"/>
    </row>
    <row r="158" spans="1:20" s="27" customFormat="1" ht="20.1" customHeight="1">
      <c r="A158" s="28" t="s">
        <v>83</v>
      </c>
      <c r="B158" s="29" t="s">
        <v>33</v>
      </c>
      <c r="C158" s="30">
        <v>92101</v>
      </c>
      <c r="D158" s="30">
        <v>96600</v>
      </c>
      <c r="E158" s="5">
        <v>96600</v>
      </c>
      <c r="F158" s="69">
        <v>45800</v>
      </c>
      <c r="G158" s="1">
        <v>96600</v>
      </c>
      <c r="H158" s="23">
        <f t="shared" si="23"/>
        <v>5796</v>
      </c>
      <c r="I158" s="3">
        <f t="shared" si="24"/>
        <v>916</v>
      </c>
      <c r="J158" s="69">
        <f t="shared" si="59"/>
        <v>92</v>
      </c>
      <c r="K158" s="64">
        <f t="shared" si="60"/>
        <v>1008</v>
      </c>
      <c r="L158" s="3">
        <f t="shared" si="27"/>
        <v>3206</v>
      </c>
      <c r="M158" s="69">
        <f t="shared" si="58"/>
        <v>321</v>
      </c>
      <c r="N158" s="3">
        <f t="shared" si="29"/>
        <v>50</v>
      </c>
      <c r="O158" s="69">
        <f t="shared" si="55"/>
        <v>11</v>
      </c>
      <c r="P158" s="64">
        <f t="shared" si="56"/>
        <v>3588</v>
      </c>
      <c r="Q158" s="31">
        <f t="shared" si="57"/>
        <v>1359</v>
      </c>
      <c r="R158" s="59">
        <f t="shared" si="47"/>
        <v>4295</v>
      </c>
      <c r="S158" s="25">
        <f t="shared" si="31"/>
        <v>5654</v>
      </c>
      <c r="T158" s="26"/>
    </row>
    <row r="159" spans="1:20" s="27" customFormat="1" ht="20.1" customHeight="1">
      <c r="A159" s="28" t="s">
        <v>84</v>
      </c>
      <c r="B159" s="29" t="s">
        <v>34</v>
      </c>
      <c r="C159" s="30">
        <v>96601</v>
      </c>
      <c r="D159" s="30">
        <v>101100</v>
      </c>
      <c r="E159" s="5">
        <v>101100</v>
      </c>
      <c r="F159" s="69">
        <v>45800</v>
      </c>
      <c r="G159" s="1">
        <v>101100</v>
      </c>
      <c r="H159" s="23">
        <f t="shared" si="23"/>
        <v>6066</v>
      </c>
      <c r="I159" s="3">
        <f t="shared" si="24"/>
        <v>916</v>
      </c>
      <c r="J159" s="69">
        <f t="shared" si="59"/>
        <v>92</v>
      </c>
      <c r="K159" s="64">
        <f t="shared" si="60"/>
        <v>1008</v>
      </c>
      <c r="L159" s="3">
        <f t="shared" si="27"/>
        <v>3206</v>
      </c>
      <c r="M159" s="69">
        <f t="shared" si="58"/>
        <v>321</v>
      </c>
      <c r="N159" s="3">
        <f t="shared" si="29"/>
        <v>50</v>
      </c>
      <c r="O159" s="69">
        <f t="shared" si="55"/>
        <v>11</v>
      </c>
      <c r="P159" s="64">
        <f t="shared" si="56"/>
        <v>3588</v>
      </c>
      <c r="Q159" s="31">
        <f t="shared" si="57"/>
        <v>1422</v>
      </c>
      <c r="R159" s="59">
        <f t="shared" si="47"/>
        <v>4495</v>
      </c>
      <c r="S159" s="25">
        <f t="shared" si="31"/>
        <v>5917</v>
      </c>
      <c r="T159" s="26"/>
    </row>
    <row r="160" spans="1:20" s="27" customFormat="1" ht="20.1" customHeight="1">
      <c r="A160" s="28" t="s">
        <v>85</v>
      </c>
      <c r="B160" s="29" t="s">
        <v>48</v>
      </c>
      <c r="C160" s="30">
        <v>101101</v>
      </c>
      <c r="D160" s="30">
        <v>105600</v>
      </c>
      <c r="E160" s="5">
        <v>105600</v>
      </c>
      <c r="F160" s="69">
        <v>45800</v>
      </c>
      <c r="G160" s="1">
        <v>105600</v>
      </c>
      <c r="H160" s="23">
        <f t="shared" si="23"/>
        <v>6336</v>
      </c>
      <c r="I160" s="3">
        <f t="shared" si="24"/>
        <v>916</v>
      </c>
      <c r="J160" s="69">
        <f t="shared" si="59"/>
        <v>92</v>
      </c>
      <c r="K160" s="64">
        <f t="shared" si="60"/>
        <v>1008</v>
      </c>
      <c r="L160" s="3">
        <f t="shared" si="27"/>
        <v>3206</v>
      </c>
      <c r="M160" s="69">
        <f t="shared" si="58"/>
        <v>321</v>
      </c>
      <c r="N160" s="3">
        <f t="shared" si="29"/>
        <v>50</v>
      </c>
      <c r="O160" s="69">
        <f t="shared" si="55"/>
        <v>11</v>
      </c>
      <c r="P160" s="64">
        <f t="shared" si="56"/>
        <v>3588</v>
      </c>
      <c r="Q160" s="31">
        <f t="shared" si="57"/>
        <v>1486</v>
      </c>
      <c r="R160" s="59">
        <f t="shared" si="47"/>
        <v>4695</v>
      </c>
      <c r="S160" s="25">
        <f t="shared" si="31"/>
        <v>6181</v>
      </c>
      <c r="T160" s="26"/>
    </row>
    <row r="161" spans="1:20" s="27" customFormat="1" ht="20.1" customHeight="1">
      <c r="A161" s="28" t="s">
        <v>86</v>
      </c>
      <c r="B161" s="29" t="s">
        <v>35</v>
      </c>
      <c r="C161" s="30">
        <v>105601</v>
      </c>
      <c r="D161" s="30">
        <v>110100</v>
      </c>
      <c r="E161" s="5">
        <v>110100</v>
      </c>
      <c r="F161" s="69">
        <v>45800</v>
      </c>
      <c r="G161" s="1">
        <v>110100</v>
      </c>
      <c r="H161" s="23">
        <f t="shared" si="23"/>
        <v>6606</v>
      </c>
      <c r="I161" s="3">
        <f t="shared" si="24"/>
        <v>916</v>
      </c>
      <c r="J161" s="69">
        <f t="shared" si="59"/>
        <v>92</v>
      </c>
      <c r="K161" s="64">
        <f t="shared" si="60"/>
        <v>1008</v>
      </c>
      <c r="L161" s="3">
        <f t="shared" si="27"/>
        <v>3206</v>
      </c>
      <c r="M161" s="69">
        <f t="shared" si="58"/>
        <v>321</v>
      </c>
      <c r="N161" s="3">
        <f t="shared" si="29"/>
        <v>50</v>
      </c>
      <c r="O161" s="69">
        <f t="shared" si="55"/>
        <v>11</v>
      </c>
      <c r="P161" s="64">
        <f t="shared" si="56"/>
        <v>3588</v>
      </c>
      <c r="Q161" s="31">
        <f t="shared" si="57"/>
        <v>1549</v>
      </c>
      <c r="R161" s="59">
        <f t="shared" si="47"/>
        <v>4895</v>
      </c>
      <c r="S161" s="25">
        <f t="shared" si="31"/>
        <v>6444</v>
      </c>
      <c r="T161" s="26"/>
    </row>
    <row r="162" spans="1:20" s="27" customFormat="1" ht="20.1" customHeight="1">
      <c r="A162" s="28" t="s">
        <v>87</v>
      </c>
      <c r="B162" s="29" t="s">
        <v>36</v>
      </c>
      <c r="C162" s="30">
        <v>110101</v>
      </c>
      <c r="D162" s="30">
        <v>115500</v>
      </c>
      <c r="E162" s="5">
        <v>115500</v>
      </c>
      <c r="F162" s="69">
        <v>45800</v>
      </c>
      <c r="G162" s="1">
        <v>115500</v>
      </c>
      <c r="H162" s="23">
        <f t="shared" si="23"/>
        <v>6930</v>
      </c>
      <c r="I162" s="3">
        <f t="shared" si="24"/>
        <v>916</v>
      </c>
      <c r="J162" s="69">
        <f t="shared" si="59"/>
        <v>92</v>
      </c>
      <c r="K162" s="64">
        <f t="shared" si="60"/>
        <v>1008</v>
      </c>
      <c r="L162" s="3">
        <f t="shared" si="27"/>
        <v>3206</v>
      </c>
      <c r="M162" s="69">
        <f t="shared" si="58"/>
        <v>321</v>
      </c>
      <c r="N162" s="3">
        <f t="shared" si="29"/>
        <v>50</v>
      </c>
      <c r="O162" s="69">
        <f t="shared" si="55"/>
        <v>11</v>
      </c>
      <c r="P162" s="64">
        <f t="shared" si="56"/>
        <v>3588</v>
      </c>
      <c r="Q162" s="31">
        <f t="shared" si="57"/>
        <v>1625</v>
      </c>
      <c r="R162" s="59">
        <f t="shared" si="47"/>
        <v>5135</v>
      </c>
      <c r="S162" s="25">
        <f t="shared" si="31"/>
        <v>6760</v>
      </c>
      <c r="T162" s="26"/>
    </row>
    <row r="163" spans="1:20" s="27" customFormat="1" ht="20.1" customHeight="1">
      <c r="A163" s="28" t="s">
        <v>88</v>
      </c>
      <c r="B163" s="29" t="s">
        <v>37</v>
      </c>
      <c r="C163" s="30">
        <v>115501</v>
      </c>
      <c r="D163" s="30">
        <v>120900</v>
      </c>
      <c r="E163" s="5">
        <v>120900</v>
      </c>
      <c r="F163" s="69">
        <v>45800</v>
      </c>
      <c r="G163" s="1">
        <v>120900</v>
      </c>
      <c r="H163" s="23">
        <f t="shared" si="23"/>
        <v>7254</v>
      </c>
      <c r="I163" s="3">
        <f t="shared" si="24"/>
        <v>916</v>
      </c>
      <c r="J163" s="69">
        <f t="shared" si="59"/>
        <v>92</v>
      </c>
      <c r="K163" s="64">
        <f t="shared" si="60"/>
        <v>1008</v>
      </c>
      <c r="L163" s="3">
        <f t="shared" si="27"/>
        <v>3206</v>
      </c>
      <c r="M163" s="69">
        <f t="shared" si="58"/>
        <v>321</v>
      </c>
      <c r="N163" s="3">
        <f t="shared" si="29"/>
        <v>50</v>
      </c>
      <c r="O163" s="69">
        <f t="shared" si="55"/>
        <v>11</v>
      </c>
      <c r="P163" s="64">
        <f t="shared" si="56"/>
        <v>3588</v>
      </c>
      <c r="Q163" s="31">
        <f t="shared" si="57"/>
        <v>1701</v>
      </c>
      <c r="R163" s="59">
        <f t="shared" si="47"/>
        <v>5375</v>
      </c>
      <c r="S163" s="25">
        <f t="shared" si="31"/>
        <v>7076</v>
      </c>
      <c r="T163" s="26"/>
    </row>
    <row r="164" spans="1:20" s="27" customFormat="1" ht="20.1" customHeight="1">
      <c r="A164" s="28" t="s">
        <v>89</v>
      </c>
      <c r="B164" s="29" t="s">
        <v>38</v>
      </c>
      <c r="C164" s="30">
        <v>120901</v>
      </c>
      <c r="D164" s="30">
        <v>126300</v>
      </c>
      <c r="E164" s="5">
        <v>126300</v>
      </c>
      <c r="F164" s="69">
        <v>45800</v>
      </c>
      <c r="G164" s="1">
        <v>126300</v>
      </c>
      <c r="H164" s="23">
        <f t="shared" si="23"/>
        <v>7578</v>
      </c>
      <c r="I164" s="3">
        <f t="shared" si="24"/>
        <v>916</v>
      </c>
      <c r="J164" s="69">
        <f t="shared" si="59"/>
        <v>92</v>
      </c>
      <c r="K164" s="64">
        <f t="shared" si="60"/>
        <v>1008</v>
      </c>
      <c r="L164" s="3">
        <f t="shared" si="27"/>
        <v>3206</v>
      </c>
      <c r="M164" s="69">
        <f t="shared" si="58"/>
        <v>321</v>
      </c>
      <c r="N164" s="3">
        <f t="shared" si="29"/>
        <v>50</v>
      </c>
      <c r="O164" s="69">
        <f t="shared" si="55"/>
        <v>11</v>
      </c>
      <c r="P164" s="64">
        <f t="shared" si="56"/>
        <v>3588</v>
      </c>
      <c r="Q164" s="31">
        <f t="shared" si="57"/>
        <v>1777</v>
      </c>
      <c r="R164" s="59">
        <f t="shared" si="47"/>
        <v>5615</v>
      </c>
      <c r="S164" s="25">
        <f t="shared" si="31"/>
        <v>7392</v>
      </c>
      <c r="T164" s="26"/>
    </row>
    <row r="165" spans="1:20" s="27" customFormat="1" ht="20.1" customHeight="1">
      <c r="A165" s="28" t="s">
        <v>90</v>
      </c>
      <c r="B165" s="29" t="s">
        <v>39</v>
      </c>
      <c r="C165" s="30">
        <v>126301</v>
      </c>
      <c r="D165" s="30">
        <v>131700</v>
      </c>
      <c r="E165" s="5">
        <v>131700</v>
      </c>
      <c r="F165" s="69">
        <v>45800</v>
      </c>
      <c r="G165" s="1">
        <v>131700</v>
      </c>
      <c r="H165" s="23">
        <f t="shared" si="23"/>
        <v>7902</v>
      </c>
      <c r="I165" s="3">
        <f t="shared" si="24"/>
        <v>916</v>
      </c>
      <c r="J165" s="69">
        <f t="shared" si="59"/>
        <v>92</v>
      </c>
      <c r="K165" s="64">
        <f t="shared" si="60"/>
        <v>1008</v>
      </c>
      <c r="L165" s="3">
        <f t="shared" si="27"/>
        <v>3206</v>
      </c>
      <c r="M165" s="69">
        <f t="shared" si="58"/>
        <v>321</v>
      </c>
      <c r="N165" s="3">
        <f t="shared" si="29"/>
        <v>50</v>
      </c>
      <c r="O165" s="69">
        <f t="shared" si="55"/>
        <v>11</v>
      </c>
      <c r="P165" s="64">
        <f t="shared" si="56"/>
        <v>3588</v>
      </c>
      <c r="Q165" s="31">
        <f t="shared" si="57"/>
        <v>1853</v>
      </c>
      <c r="R165" s="59">
        <f t="shared" si="47"/>
        <v>5856</v>
      </c>
      <c r="S165" s="25">
        <f t="shared" si="31"/>
        <v>7709</v>
      </c>
      <c r="T165" s="26"/>
    </row>
    <row r="166" spans="1:20" s="27" customFormat="1" ht="20.1" customHeight="1">
      <c r="A166" s="28" t="s">
        <v>91</v>
      </c>
      <c r="B166" s="29" t="s">
        <v>40</v>
      </c>
      <c r="C166" s="30">
        <v>131701</v>
      </c>
      <c r="D166" s="30">
        <v>137100</v>
      </c>
      <c r="E166" s="5">
        <v>137100</v>
      </c>
      <c r="F166" s="69">
        <v>45800</v>
      </c>
      <c r="G166" s="1">
        <v>137100</v>
      </c>
      <c r="H166" s="23">
        <f t="shared" si="23"/>
        <v>8226</v>
      </c>
      <c r="I166" s="3">
        <f t="shared" si="24"/>
        <v>916</v>
      </c>
      <c r="J166" s="69">
        <f t="shared" si="59"/>
        <v>92</v>
      </c>
      <c r="K166" s="64">
        <f t="shared" si="60"/>
        <v>1008</v>
      </c>
      <c r="L166" s="3">
        <f t="shared" si="27"/>
        <v>3206</v>
      </c>
      <c r="M166" s="69">
        <f t="shared" si="58"/>
        <v>321</v>
      </c>
      <c r="N166" s="3">
        <f t="shared" si="29"/>
        <v>50</v>
      </c>
      <c r="O166" s="69">
        <f t="shared" si="55"/>
        <v>11</v>
      </c>
      <c r="P166" s="64">
        <f t="shared" si="56"/>
        <v>3588</v>
      </c>
      <c r="Q166" s="31">
        <f t="shared" si="57"/>
        <v>1929</v>
      </c>
      <c r="R166" s="59">
        <f t="shared" si="47"/>
        <v>6096</v>
      </c>
      <c r="S166" s="25">
        <f t="shared" si="31"/>
        <v>8025</v>
      </c>
      <c r="T166" s="26"/>
    </row>
    <row r="167" spans="1:20" s="27" customFormat="1" ht="20.1" customHeight="1">
      <c r="A167" s="28" t="s">
        <v>92</v>
      </c>
      <c r="B167" s="29" t="s">
        <v>41</v>
      </c>
      <c r="C167" s="30">
        <v>137101</v>
      </c>
      <c r="D167" s="30">
        <v>142500</v>
      </c>
      <c r="E167" s="5">
        <v>142500</v>
      </c>
      <c r="F167" s="69">
        <v>45800</v>
      </c>
      <c r="G167" s="1">
        <v>142500</v>
      </c>
      <c r="H167" s="23">
        <f t="shared" si="23"/>
        <v>8550</v>
      </c>
      <c r="I167" s="3">
        <f t="shared" si="24"/>
        <v>916</v>
      </c>
      <c r="J167" s="69">
        <f t="shared" si="59"/>
        <v>92</v>
      </c>
      <c r="K167" s="64">
        <f t="shared" si="60"/>
        <v>1008</v>
      </c>
      <c r="L167" s="3">
        <f t="shared" si="27"/>
        <v>3206</v>
      </c>
      <c r="M167" s="69">
        <f t="shared" si="58"/>
        <v>321</v>
      </c>
      <c r="N167" s="3">
        <f t="shared" si="29"/>
        <v>50</v>
      </c>
      <c r="O167" s="69">
        <f t="shared" si="55"/>
        <v>11</v>
      </c>
      <c r="P167" s="64">
        <f t="shared" si="56"/>
        <v>3588</v>
      </c>
      <c r="Q167" s="31">
        <f t="shared" si="57"/>
        <v>2005</v>
      </c>
      <c r="R167" s="59">
        <f t="shared" si="47"/>
        <v>6336</v>
      </c>
      <c r="S167" s="25">
        <f t="shared" si="31"/>
        <v>8341</v>
      </c>
      <c r="T167" s="26"/>
    </row>
    <row r="168" spans="1:20" s="27" customFormat="1" ht="20.1" customHeight="1">
      <c r="A168" s="28" t="s">
        <v>93</v>
      </c>
      <c r="B168" s="29" t="s">
        <v>42</v>
      </c>
      <c r="C168" s="30">
        <v>142501</v>
      </c>
      <c r="D168" s="30">
        <v>147900</v>
      </c>
      <c r="E168" s="5">
        <v>147900</v>
      </c>
      <c r="F168" s="69">
        <v>45800</v>
      </c>
      <c r="G168" s="1">
        <v>147900</v>
      </c>
      <c r="H168" s="23">
        <f t="shared" si="23"/>
        <v>8874</v>
      </c>
      <c r="I168" s="3">
        <f t="shared" si="24"/>
        <v>916</v>
      </c>
      <c r="J168" s="69">
        <f t="shared" si="59"/>
        <v>92</v>
      </c>
      <c r="K168" s="64">
        <f t="shared" si="60"/>
        <v>1008</v>
      </c>
      <c r="L168" s="3">
        <f t="shared" si="27"/>
        <v>3206</v>
      </c>
      <c r="M168" s="69">
        <f t="shared" si="58"/>
        <v>321</v>
      </c>
      <c r="N168" s="3">
        <f t="shared" si="29"/>
        <v>50</v>
      </c>
      <c r="O168" s="69">
        <f t="shared" si="55"/>
        <v>11</v>
      </c>
      <c r="P168" s="64">
        <f t="shared" si="56"/>
        <v>3588</v>
      </c>
      <c r="Q168" s="31">
        <f t="shared" si="57"/>
        <v>2081</v>
      </c>
      <c r="R168" s="59">
        <f t="shared" si="47"/>
        <v>6576</v>
      </c>
      <c r="S168" s="25">
        <f t="shared" si="31"/>
        <v>8657</v>
      </c>
      <c r="T168" s="26"/>
    </row>
    <row r="169" spans="1:20" s="89" customFormat="1" ht="20.1" customHeight="1">
      <c r="A169" s="81" t="s">
        <v>153</v>
      </c>
      <c r="B169" s="62" t="s">
        <v>117</v>
      </c>
      <c r="C169" s="63">
        <v>147901</v>
      </c>
      <c r="D169" s="63">
        <v>150000</v>
      </c>
      <c r="E169" s="65">
        <v>150000</v>
      </c>
      <c r="F169" s="69">
        <v>45800</v>
      </c>
      <c r="G169" s="41">
        <v>150000</v>
      </c>
      <c r="H169" s="64">
        <f t="shared" si="23"/>
        <v>9000</v>
      </c>
      <c r="I169" s="3">
        <f t="shared" si="24"/>
        <v>916</v>
      </c>
      <c r="J169" s="69">
        <f t="shared" si="59"/>
        <v>92</v>
      </c>
      <c r="K169" s="64">
        <f t="shared" si="60"/>
        <v>1008</v>
      </c>
      <c r="L169" s="3">
        <f t="shared" si="27"/>
        <v>3206</v>
      </c>
      <c r="M169" s="69">
        <f t="shared" si="58"/>
        <v>321</v>
      </c>
      <c r="N169" s="3">
        <f t="shared" si="29"/>
        <v>50</v>
      </c>
      <c r="O169" s="69">
        <f t="shared" si="55"/>
        <v>11</v>
      </c>
      <c r="P169" s="64">
        <f t="shared" si="56"/>
        <v>3588</v>
      </c>
      <c r="Q169" s="3">
        <f t="shared" si="57"/>
        <v>2111</v>
      </c>
      <c r="R169" s="59">
        <f t="shared" si="47"/>
        <v>6669</v>
      </c>
      <c r="S169" s="72">
        <f t="shared" si="31"/>
        <v>8780</v>
      </c>
      <c r="T169" s="88"/>
    </row>
    <row r="170" spans="1:20" s="27" customFormat="1" ht="20.1" customHeight="1">
      <c r="A170" s="28" t="s">
        <v>129</v>
      </c>
      <c r="B170" s="29" t="s">
        <v>43</v>
      </c>
      <c r="C170" s="30">
        <v>150001</v>
      </c>
      <c r="D170" s="30">
        <v>156400</v>
      </c>
      <c r="E170" s="65">
        <v>150000</v>
      </c>
      <c r="F170" s="69">
        <v>45800</v>
      </c>
      <c r="G170" s="1">
        <v>156400</v>
      </c>
      <c r="H170" s="64">
        <f t="shared" si="23"/>
        <v>9000</v>
      </c>
      <c r="I170" s="3">
        <f t="shared" si="24"/>
        <v>916</v>
      </c>
      <c r="J170" s="69">
        <f t="shared" si="59"/>
        <v>92</v>
      </c>
      <c r="K170" s="64">
        <f t="shared" si="60"/>
        <v>1008</v>
      </c>
      <c r="L170" s="3">
        <f t="shared" si="27"/>
        <v>3206</v>
      </c>
      <c r="M170" s="69">
        <f t="shared" si="58"/>
        <v>321</v>
      </c>
      <c r="N170" s="3">
        <f t="shared" si="29"/>
        <v>50</v>
      </c>
      <c r="O170" s="69">
        <f t="shared" si="55"/>
        <v>11</v>
      </c>
      <c r="P170" s="64">
        <f t="shared" si="56"/>
        <v>3588</v>
      </c>
      <c r="Q170" s="3">
        <f t="shared" si="57"/>
        <v>2201</v>
      </c>
      <c r="R170" s="59">
        <f t="shared" si="47"/>
        <v>6954</v>
      </c>
      <c r="S170" s="25">
        <f t="shared" si="31"/>
        <v>9155</v>
      </c>
      <c r="T170" s="26"/>
    </row>
    <row r="171" spans="1:20" s="27" customFormat="1" ht="20.1" customHeight="1">
      <c r="A171" s="28" t="s">
        <v>152</v>
      </c>
      <c r="B171" s="29" t="s">
        <v>44</v>
      </c>
      <c r="C171" s="30">
        <v>156401</v>
      </c>
      <c r="D171" s="30">
        <v>162800</v>
      </c>
      <c r="E171" s="65">
        <v>150000</v>
      </c>
      <c r="F171" s="69">
        <v>45800</v>
      </c>
      <c r="G171" s="1">
        <v>162800</v>
      </c>
      <c r="H171" s="64">
        <f t="shared" si="23"/>
        <v>9000</v>
      </c>
      <c r="I171" s="3">
        <f t="shared" si="24"/>
        <v>916</v>
      </c>
      <c r="J171" s="69">
        <f t="shared" si="59"/>
        <v>92</v>
      </c>
      <c r="K171" s="64">
        <f t="shared" si="60"/>
        <v>1008</v>
      </c>
      <c r="L171" s="3">
        <f t="shared" si="27"/>
        <v>3206</v>
      </c>
      <c r="M171" s="69">
        <f t="shared" si="58"/>
        <v>321</v>
      </c>
      <c r="N171" s="3">
        <f t="shared" si="29"/>
        <v>50</v>
      </c>
      <c r="O171" s="69">
        <f t="shared" si="55"/>
        <v>11</v>
      </c>
      <c r="P171" s="64">
        <f t="shared" si="56"/>
        <v>3588</v>
      </c>
      <c r="Q171" s="3">
        <f t="shared" si="57"/>
        <v>2291</v>
      </c>
      <c r="R171" s="59">
        <f t="shared" si="47"/>
        <v>7238</v>
      </c>
      <c r="S171" s="25">
        <f t="shared" si="31"/>
        <v>9529</v>
      </c>
      <c r="T171" s="26"/>
    </row>
    <row r="172" spans="1:20" s="27" customFormat="1" ht="20.1" customHeight="1">
      <c r="A172" s="28" t="s">
        <v>94</v>
      </c>
      <c r="B172" s="29" t="s">
        <v>45</v>
      </c>
      <c r="C172" s="30">
        <v>162801</v>
      </c>
      <c r="D172" s="30">
        <v>169200</v>
      </c>
      <c r="E172" s="65">
        <v>150000</v>
      </c>
      <c r="F172" s="69">
        <v>45800</v>
      </c>
      <c r="G172" s="1">
        <v>169200</v>
      </c>
      <c r="H172" s="64">
        <f t="shared" si="23"/>
        <v>9000</v>
      </c>
      <c r="I172" s="3">
        <f t="shared" si="24"/>
        <v>916</v>
      </c>
      <c r="J172" s="69">
        <f t="shared" si="59"/>
        <v>92</v>
      </c>
      <c r="K172" s="64">
        <f t="shared" si="60"/>
        <v>1008</v>
      </c>
      <c r="L172" s="3">
        <f t="shared" si="27"/>
        <v>3206</v>
      </c>
      <c r="M172" s="69">
        <f t="shared" si="58"/>
        <v>321</v>
      </c>
      <c r="N172" s="3">
        <f t="shared" si="29"/>
        <v>50</v>
      </c>
      <c r="O172" s="69">
        <f t="shared" si="55"/>
        <v>11</v>
      </c>
      <c r="P172" s="64">
        <f t="shared" si="56"/>
        <v>3588</v>
      </c>
      <c r="Q172" s="3">
        <f t="shared" si="57"/>
        <v>2381</v>
      </c>
      <c r="R172" s="59">
        <f t="shared" si="47"/>
        <v>7523</v>
      </c>
      <c r="S172" s="25">
        <f t="shared" si="31"/>
        <v>9904</v>
      </c>
      <c r="T172" s="26"/>
    </row>
    <row r="173" spans="1:20" s="27" customFormat="1" ht="20.1" customHeight="1">
      <c r="A173" s="28" t="s">
        <v>106</v>
      </c>
      <c r="B173" s="29" t="s">
        <v>46</v>
      </c>
      <c r="C173" s="30">
        <v>169201</v>
      </c>
      <c r="D173" s="30">
        <v>175600</v>
      </c>
      <c r="E173" s="65">
        <v>150000</v>
      </c>
      <c r="F173" s="69">
        <v>45800</v>
      </c>
      <c r="G173" s="1">
        <v>175600</v>
      </c>
      <c r="H173" s="64">
        <f aca="true" t="shared" si="61" ref="H173:H174">ROUND(E173*0.06,0)</f>
        <v>9000</v>
      </c>
      <c r="I173" s="3">
        <f t="shared" si="24"/>
        <v>916</v>
      </c>
      <c r="J173" s="69">
        <f t="shared" si="59"/>
        <v>92</v>
      </c>
      <c r="K173" s="64">
        <f t="shared" si="60"/>
        <v>1008</v>
      </c>
      <c r="L173" s="3">
        <f t="shared" si="27"/>
        <v>3206</v>
      </c>
      <c r="M173" s="69">
        <f t="shared" si="58"/>
        <v>321</v>
      </c>
      <c r="N173" s="3">
        <f t="shared" si="29"/>
        <v>50</v>
      </c>
      <c r="O173" s="69">
        <f t="shared" si="55"/>
        <v>11</v>
      </c>
      <c r="P173" s="64">
        <f aca="true" t="shared" si="62" ref="P173:P174">TRUNC(L173+M173+N173+O173,0)</f>
        <v>3588</v>
      </c>
      <c r="Q173" s="3">
        <f t="shared" si="57"/>
        <v>2471</v>
      </c>
      <c r="R173" s="59">
        <f t="shared" si="47"/>
        <v>7807</v>
      </c>
      <c r="S173" s="25">
        <f aca="true" t="shared" si="63" ref="S173:S174">TRUNC(Q173+R173,0)</f>
        <v>10278</v>
      </c>
      <c r="T173" s="26"/>
    </row>
    <row r="174" spans="1:20" s="27" customFormat="1" ht="20.1" customHeight="1" thickBot="1">
      <c r="A174" s="42" t="s">
        <v>95</v>
      </c>
      <c r="B174" s="35" t="s">
        <v>113</v>
      </c>
      <c r="C174" s="36">
        <v>175601</v>
      </c>
      <c r="D174" s="36">
        <v>182000</v>
      </c>
      <c r="E174" s="93">
        <v>150000</v>
      </c>
      <c r="F174" s="90">
        <v>45800</v>
      </c>
      <c r="G174" s="2">
        <v>182000</v>
      </c>
      <c r="H174" s="92">
        <f t="shared" si="61"/>
        <v>9000</v>
      </c>
      <c r="I174" s="37">
        <f aca="true" t="shared" si="64" ref="I174">ROUND(F174*10%*20%,0)</f>
        <v>916</v>
      </c>
      <c r="J174" s="90">
        <f t="shared" si="59"/>
        <v>92</v>
      </c>
      <c r="K174" s="92">
        <f t="shared" si="60"/>
        <v>1008</v>
      </c>
      <c r="L174" s="37">
        <f aca="true" t="shared" si="65" ref="L174">ROUND(F174*10%*70%,0)</f>
        <v>3206</v>
      </c>
      <c r="M174" s="90">
        <f t="shared" si="58"/>
        <v>321</v>
      </c>
      <c r="N174" s="37">
        <f aca="true" t="shared" si="66" ref="N174">ROUND(F174*0.11%,0)</f>
        <v>50</v>
      </c>
      <c r="O174" s="90">
        <f t="shared" si="55"/>
        <v>11</v>
      </c>
      <c r="P174" s="92">
        <f t="shared" si="62"/>
        <v>3588</v>
      </c>
      <c r="Q174" s="37">
        <f t="shared" si="57"/>
        <v>2561</v>
      </c>
      <c r="R174" s="91">
        <f t="shared" si="47"/>
        <v>8092</v>
      </c>
      <c r="S174" s="25">
        <f t="shared" si="63"/>
        <v>10653</v>
      </c>
      <c r="T174" s="26"/>
    </row>
    <row r="176" spans="1:18" ht="15.75">
      <c r="A176" s="50" t="s">
        <v>158</v>
      </c>
      <c r="B176" s="51"/>
      <c r="C176" s="50"/>
      <c r="D176" s="50"/>
      <c r="E176" s="50"/>
      <c r="F176" s="50"/>
      <c r="H176" s="52"/>
      <c r="I176" s="52"/>
      <c r="J176" s="53"/>
      <c r="K176" s="53"/>
      <c r="L176" s="53"/>
      <c r="M176" s="53"/>
      <c r="N176" s="53"/>
      <c r="O176" s="52"/>
      <c r="P176" s="52"/>
      <c r="Q176" s="114" t="s">
        <v>165</v>
      </c>
      <c r="R176" s="114"/>
    </row>
    <row r="177" spans="1:18" ht="15.75">
      <c r="A177" s="54" t="s">
        <v>114</v>
      </c>
      <c r="B177" s="55"/>
      <c r="C177" s="54"/>
      <c r="D177" s="54"/>
      <c r="E177" s="54"/>
      <c r="F177" s="54"/>
      <c r="J177" s="52"/>
      <c r="K177" s="52"/>
      <c r="L177" s="52"/>
      <c r="M177" s="52"/>
      <c r="N177" s="52"/>
      <c r="O177" s="52"/>
      <c r="P177" s="52"/>
      <c r="Q177" s="115" t="s">
        <v>166</v>
      </c>
      <c r="R177" s="115"/>
    </row>
    <row r="178" spans="1:14" ht="17.25" customHeight="1">
      <c r="A178" s="56" t="s">
        <v>164</v>
      </c>
      <c r="B178" s="56"/>
      <c r="C178" s="56"/>
      <c r="D178" s="56"/>
      <c r="E178" s="56"/>
      <c r="F178" s="52"/>
      <c r="G178" s="52"/>
      <c r="H178" s="52"/>
      <c r="I178" s="52"/>
      <c r="J178" s="52"/>
      <c r="K178" s="52"/>
      <c r="L178" s="52"/>
      <c r="M178" s="52"/>
      <c r="N178" s="52"/>
    </row>
    <row r="179" ht="15.75">
      <c r="A179" s="56" t="s">
        <v>163</v>
      </c>
    </row>
    <row r="180" ht="15.75">
      <c r="A180" s="56" t="s">
        <v>162</v>
      </c>
    </row>
  </sheetData>
  <mergeCells count="41">
    <mergeCell ref="A1:H1"/>
    <mergeCell ref="S104:S107"/>
    <mergeCell ref="F104:F107"/>
    <mergeCell ref="G104:G107"/>
    <mergeCell ref="H104:H107"/>
    <mergeCell ref="I104:P104"/>
    <mergeCell ref="K106:K107"/>
    <mergeCell ref="L106:L107"/>
    <mergeCell ref="M106:M107"/>
    <mergeCell ref="N106:N107"/>
    <mergeCell ref="O106:O107"/>
    <mergeCell ref="P106:P107"/>
    <mergeCell ref="G79:H79"/>
    <mergeCell ref="G80:H80"/>
    <mergeCell ref="B104:B107"/>
    <mergeCell ref="G8:H8"/>
    <mergeCell ref="G9:G10"/>
    <mergeCell ref="H9:H10"/>
    <mergeCell ref="Q104:R104"/>
    <mergeCell ref="Q105:Q107"/>
    <mergeCell ref="R105:R107"/>
    <mergeCell ref="I105:K105"/>
    <mergeCell ref="L105:P105"/>
    <mergeCell ref="I106:I107"/>
    <mergeCell ref="J106:J107"/>
    <mergeCell ref="E8:F8"/>
    <mergeCell ref="E9:E10"/>
    <mergeCell ref="F9:F10"/>
    <mergeCell ref="A8:A10"/>
    <mergeCell ref="B8:B10"/>
    <mergeCell ref="C8:C10"/>
    <mergeCell ref="D8:D10"/>
    <mergeCell ref="A11:A17"/>
    <mergeCell ref="Q176:R176"/>
    <mergeCell ref="Q177:R177"/>
    <mergeCell ref="A104:A107"/>
    <mergeCell ref="E104:E107"/>
    <mergeCell ref="C104:C107"/>
    <mergeCell ref="D104:D107"/>
    <mergeCell ref="A115:A126"/>
    <mergeCell ref="A18:A29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55" r:id="rId1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2018-11-27T10:42:26Z</cp:lastPrinted>
  <dcterms:created xsi:type="dcterms:W3CDTF">2012-11-22T06:00:27Z</dcterms:created>
  <dcterms:modified xsi:type="dcterms:W3CDTF">2019-12-25T07:07:28Z</dcterms:modified>
  <cp:category/>
  <cp:version/>
  <cp:contentType/>
  <cp:contentStatus/>
</cp:coreProperties>
</file>