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11108岱怡\0勞健保分級表\113年\"/>
    </mc:Choice>
  </mc:AlternateContent>
  <xr:revisionPtr revIDLastSave="0" documentId="13_ncr:1_{2D8DD7A5-639F-4865-BB49-DDAE0C31C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1" l="1"/>
  <c r="N185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58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37" i="1"/>
  <c r="N136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14" i="1"/>
  <c r="R185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37" i="1"/>
  <c r="R136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21" i="1"/>
  <c r="R115" i="1"/>
  <c r="R116" i="1"/>
  <c r="R117" i="1"/>
  <c r="R118" i="1"/>
  <c r="R119" i="1"/>
  <c r="R120" i="1"/>
  <c r="R114" i="1"/>
  <c r="B33" i="1" l="1"/>
  <c r="H33" i="1"/>
  <c r="G33" i="1"/>
  <c r="E33" i="1"/>
  <c r="D33" i="1"/>
  <c r="C33" i="1"/>
  <c r="O136" i="1"/>
  <c r="L136" i="1"/>
  <c r="H136" i="1"/>
  <c r="Q136" i="1"/>
  <c r="S136" i="1" s="1"/>
  <c r="I136" i="1"/>
  <c r="J136" i="1"/>
  <c r="M136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14" i="1"/>
  <c r="K136" i="1" l="1"/>
  <c r="P136" i="1"/>
  <c r="F33" i="1" s="1"/>
  <c r="H82" i="1"/>
  <c r="H81" i="1"/>
  <c r="H80" i="1"/>
  <c r="H79" i="1"/>
  <c r="H78" i="1"/>
  <c r="H77" i="1"/>
  <c r="C82" i="1"/>
  <c r="D82" i="1" s="1"/>
  <c r="C81" i="1"/>
  <c r="D81" i="1" s="1"/>
  <c r="C80" i="1"/>
  <c r="D80" i="1" s="1"/>
  <c r="C79" i="1"/>
  <c r="D79" i="1" s="1"/>
  <c r="C78" i="1"/>
  <c r="D78" i="1" s="1"/>
  <c r="C77" i="1"/>
  <c r="B78" i="1"/>
  <c r="B79" i="1"/>
  <c r="B80" i="1"/>
  <c r="B81" i="1"/>
  <c r="B82" i="1"/>
  <c r="B77" i="1"/>
  <c r="Q181" i="1"/>
  <c r="G78" i="1" s="1"/>
  <c r="Q182" i="1"/>
  <c r="G79" i="1" s="1"/>
  <c r="Q183" i="1"/>
  <c r="G80" i="1" s="1"/>
  <c r="Q184" i="1"/>
  <c r="G81" i="1" s="1"/>
  <c r="O183" i="1"/>
  <c r="O184" i="1"/>
  <c r="M183" i="1"/>
  <c r="P183" i="1" s="1"/>
  <c r="F80" i="1" s="1"/>
  <c r="M184" i="1"/>
  <c r="P184" i="1" s="1"/>
  <c r="F81" i="1" s="1"/>
  <c r="J183" i="1"/>
  <c r="K183" i="1" s="1"/>
  <c r="E80" i="1" s="1"/>
  <c r="J184" i="1"/>
  <c r="K184" i="1" s="1"/>
  <c r="E81" i="1" s="1"/>
  <c r="H183" i="1"/>
  <c r="H184" i="1"/>
  <c r="O181" i="1"/>
  <c r="O182" i="1"/>
  <c r="M181" i="1"/>
  <c r="M182" i="1"/>
  <c r="P181" i="1"/>
  <c r="F78" i="1" s="1"/>
  <c r="J181" i="1"/>
  <c r="K181" i="1" s="1"/>
  <c r="E78" i="1" s="1"/>
  <c r="J182" i="1"/>
  <c r="K182" i="1" s="1"/>
  <c r="E79" i="1" s="1"/>
  <c r="H181" i="1"/>
  <c r="H182" i="1"/>
  <c r="Q180" i="1"/>
  <c r="S180" i="1" s="1"/>
  <c r="O180" i="1"/>
  <c r="M180" i="1"/>
  <c r="J180" i="1"/>
  <c r="K180" i="1" s="1"/>
  <c r="E77" i="1" s="1"/>
  <c r="H180" i="1"/>
  <c r="P182" i="1" l="1"/>
  <c r="F79" i="1" s="1"/>
  <c r="G77" i="1"/>
  <c r="P180" i="1"/>
  <c r="F77" i="1" s="1"/>
  <c r="C28" i="1"/>
  <c r="D28" i="1" s="1"/>
  <c r="C29" i="1"/>
  <c r="C30" i="1"/>
  <c r="C31" i="1"/>
  <c r="C32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O158" i="1" l="1"/>
  <c r="Q158" i="1"/>
  <c r="O157" i="1"/>
  <c r="O145" i="1"/>
  <c r="O114" i="1"/>
  <c r="Q133" i="1" l="1"/>
  <c r="Q134" i="1"/>
  <c r="Q114" i="1" l="1"/>
  <c r="B30" i="1" l="1"/>
  <c r="Q144" i="1" l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5" i="1"/>
  <c r="G82" i="1" s="1"/>
  <c r="Q143" i="1"/>
  <c r="Q135" i="1"/>
  <c r="Q137" i="1"/>
  <c r="Q138" i="1"/>
  <c r="Q139" i="1"/>
  <c r="Q140" i="1"/>
  <c r="Q141" i="1"/>
  <c r="Q142" i="1"/>
  <c r="Q122" i="1"/>
  <c r="Q123" i="1"/>
  <c r="Q124" i="1"/>
  <c r="Q125" i="1"/>
  <c r="Q126" i="1"/>
  <c r="Q127" i="1"/>
  <c r="Q128" i="1"/>
  <c r="Q129" i="1"/>
  <c r="Q130" i="1"/>
  <c r="Q131" i="1"/>
  <c r="Q132" i="1"/>
  <c r="Q121" i="1"/>
  <c r="Q115" i="1"/>
  <c r="Q116" i="1"/>
  <c r="Q117" i="1"/>
  <c r="Q118" i="1"/>
  <c r="Q119" i="1"/>
  <c r="Q120" i="1"/>
  <c r="D29" i="1" l="1"/>
  <c r="B29" i="1"/>
  <c r="H29" i="1"/>
  <c r="G29" i="1" l="1"/>
  <c r="D74" i="1" l="1"/>
  <c r="D75" i="1"/>
  <c r="D76" i="1"/>
  <c r="D77" i="1"/>
  <c r="D73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7" i="1"/>
  <c r="D46" i="1"/>
  <c r="D30" i="1"/>
  <c r="D31" i="1"/>
  <c r="D32" i="1"/>
  <c r="D34" i="1"/>
  <c r="D35" i="1"/>
  <c r="D36" i="1"/>
  <c r="D37" i="1"/>
  <c r="D38" i="1"/>
  <c r="D39" i="1"/>
  <c r="D40" i="1"/>
  <c r="D41" i="1"/>
  <c r="D42" i="1"/>
  <c r="D43" i="1"/>
  <c r="D44" i="1"/>
  <c r="D45" i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1" i="1"/>
  <c r="B32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19" i="1"/>
  <c r="B20" i="1"/>
  <c r="B21" i="1"/>
  <c r="B22" i="1"/>
  <c r="B23" i="1"/>
  <c r="B24" i="1"/>
  <c r="B25" i="1"/>
  <c r="B26" i="1"/>
  <c r="B27" i="1"/>
  <c r="B18" i="1"/>
  <c r="D11" i="1" l="1"/>
  <c r="J128" i="1" l="1"/>
  <c r="H25" i="1" l="1"/>
  <c r="O128" i="1"/>
  <c r="M128" i="1"/>
  <c r="H128" i="1"/>
  <c r="S128" i="1" l="1"/>
  <c r="G25" i="1"/>
  <c r="K128" i="1"/>
  <c r="E25" i="1" s="1"/>
  <c r="P128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11" i="1"/>
  <c r="H115" i="1" l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9" i="1"/>
  <c r="H130" i="1"/>
  <c r="H131" i="1"/>
  <c r="H132" i="1"/>
  <c r="H133" i="1"/>
  <c r="H134" i="1"/>
  <c r="H135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5" i="1"/>
  <c r="H114" i="1"/>
  <c r="S173" i="1" l="1"/>
  <c r="S174" i="1"/>
  <c r="S175" i="1"/>
  <c r="S176" i="1"/>
  <c r="S177" i="1"/>
  <c r="S178" i="1"/>
  <c r="S179" i="1"/>
  <c r="S185" i="1"/>
  <c r="S168" i="1"/>
  <c r="S169" i="1"/>
  <c r="S170" i="1"/>
  <c r="S171" i="1"/>
  <c r="S172" i="1"/>
  <c r="S163" i="1"/>
  <c r="S164" i="1"/>
  <c r="S165" i="1"/>
  <c r="S166" i="1"/>
  <c r="S167" i="1"/>
  <c r="S157" i="1"/>
  <c r="S158" i="1"/>
  <c r="S159" i="1"/>
  <c r="S160" i="1"/>
  <c r="S161" i="1"/>
  <c r="S162" i="1"/>
  <c r="S151" i="1"/>
  <c r="S152" i="1"/>
  <c r="S153" i="1"/>
  <c r="S154" i="1"/>
  <c r="S155" i="1"/>
  <c r="S156" i="1"/>
  <c r="S142" i="1"/>
  <c r="S143" i="1"/>
  <c r="S144" i="1"/>
  <c r="S145" i="1"/>
  <c r="S146" i="1"/>
  <c r="S147" i="1"/>
  <c r="S148" i="1"/>
  <c r="S149" i="1"/>
  <c r="S150" i="1"/>
  <c r="S135" i="1"/>
  <c r="S137" i="1"/>
  <c r="S138" i="1"/>
  <c r="S139" i="1"/>
  <c r="S140" i="1"/>
  <c r="S141" i="1"/>
  <c r="S133" i="1"/>
  <c r="S134" i="1"/>
  <c r="S130" i="1"/>
  <c r="S131" i="1"/>
  <c r="S126" i="1"/>
  <c r="S129" i="1"/>
  <c r="S117" i="1"/>
  <c r="S120" i="1"/>
  <c r="S122" i="1"/>
  <c r="S124" i="1"/>
  <c r="S125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5" i="1"/>
  <c r="M143" i="1"/>
  <c r="M144" i="1"/>
  <c r="M145" i="1"/>
  <c r="M146" i="1"/>
  <c r="M147" i="1"/>
  <c r="M133" i="1"/>
  <c r="M134" i="1"/>
  <c r="M135" i="1"/>
  <c r="M137" i="1"/>
  <c r="M138" i="1"/>
  <c r="M139" i="1"/>
  <c r="M140" i="1"/>
  <c r="M141" i="1"/>
  <c r="M142" i="1"/>
  <c r="O148" i="1"/>
  <c r="O149" i="1"/>
  <c r="O150" i="1"/>
  <c r="O151" i="1"/>
  <c r="O152" i="1"/>
  <c r="O153" i="1"/>
  <c r="O154" i="1"/>
  <c r="O155" i="1"/>
  <c r="O156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5" i="1"/>
  <c r="O144" i="1"/>
  <c r="O146" i="1"/>
  <c r="O147" i="1"/>
  <c r="O141" i="1"/>
  <c r="O142" i="1"/>
  <c r="O143" i="1"/>
  <c r="O137" i="1"/>
  <c r="O138" i="1"/>
  <c r="O139" i="1"/>
  <c r="O140" i="1"/>
  <c r="O133" i="1"/>
  <c r="O134" i="1"/>
  <c r="O135" i="1"/>
  <c r="O131" i="1"/>
  <c r="O132" i="1"/>
  <c r="O129" i="1"/>
  <c r="O130" i="1"/>
  <c r="O125" i="1"/>
  <c r="O126" i="1"/>
  <c r="O127" i="1"/>
  <c r="O122" i="1"/>
  <c r="O123" i="1"/>
  <c r="O124" i="1"/>
  <c r="O115" i="1"/>
  <c r="O116" i="1"/>
  <c r="O117" i="1"/>
  <c r="O118" i="1"/>
  <c r="O119" i="1"/>
  <c r="O120" i="1"/>
  <c r="O121" i="1"/>
  <c r="M131" i="1"/>
  <c r="M132" i="1"/>
  <c r="M126" i="1"/>
  <c r="M127" i="1"/>
  <c r="M129" i="1"/>
  <c r="M130" i="1"/>
  <c r="M122" i="1"/>
  <c r="M123" i="1"/>
  <c r="M124" i="1"/>
  <c r="M125" i="1"/>
  <c r="M115" i="1"/>
  <c r="M116" i="1"/>
  <c r="M117" i="1"/>
  <c r="M118" i="1"/>
  <c r="M119" i="1"/>
  <c r="M120" i="1"/>
  <c r="M121" i="1"/>
  <c r="M114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5" i="1"/>
  <c r="J147" i="1"/>
  <c r="J148" i="1"/>
  <c r="J149" i="1"/>
  <c r="J150" i="1"/>
  <c r="J151" i="1"/>
  <c r="J152" i="1"/>
  <c r="J141" i="1"/>
  <c r="J142" i="1"/>
  <c r="J143" i="1"/>
  <c r="J144" i="1"/>
  <c r="J145" i="1"/>
  <c r="J146" i="1"/>
  <c r="J138" i="1"/>
  <c r="J139" i="1"/>
  <c r="J140" i="1"/>
  <c r="J133" i="1"/>
  <c r="J134" i="1"/>
  <c r="K134" i="1" s="1"/>
  <c r="J135" i="1"/>
  <c r="J137" i="1"/>
  <c r="J132" i="1"/>
  <c r="J131" i="1"/>
  <c r="J130" i="1"/>
  <c r="J129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S116" i="1" l="1"/>
  <c r="S123" i="1"/>
  <c r="S121" i="1"/>
  <c r="S127" i="1"/>
  <c r="S119" i="1"/>
  <c r="K139" i="1"/>
  <c r="E36" i="1" s="1"/>
  <c r="K144" i="1"/>
  <c r="E41" i="1" s="1"/>
  <c r="K142" i="1"/>
  <c r="E39" i="1" s="1"/>
  <c r="K150" i="1"/>
  <c r="E47" i="1" s="1"/>
  <c r="K164" i="1"/>
  <c r="E61" i="1" s="1"/>
  <c r="K155" i="1"/>
  <c r="E52" i="1" s="1"/>
  <c r="K153" i="1"/>
  <c r="E50" i="1" s="1"/>
  <c r="P121" i="1"/>
  <c r="F18" i="1" s="1"/>
  <c r="P119" i="1"/>
  <c r="F16" i="1" s="1"/>
  <c r="P117" i="1"/>
  <c r="F14" i="1" s="1"/>
  <c r="P115" i="1"/>
  <c r="F12" i="1" s="1"/>
  <c r="P124" i="1"/>
  <c r="F21" i="1" s="1"/>
  <c r="P122" i="1"/>
  <c r="F19" i="1" s="1"/>
  <c r="P130" i="1"/>
  <c r="F27" i="1" s="1"/>
  <c r="P127" i="1"/>
  <c r="F24" i="1" s="1"/>
  <c r="P132" i="1"/>
  <c r="F29" i="1" s="1"/>
  <c r="K138" i="1"/>
  <c r="E35" i="1" s="1"/>
  <c r="K145" i="1"/>
  <c r="E42" i="1" s="1"/>
  <c r="K151" i="1"/>
  <c r="E48" i="1" s="1"/>
  <c r="K160" i="1"/>
  <c r="E57" i="1" s="1"/>
  <c r="K158" i="1"/>
  <c r="E55" i="1" s="1"/>
  <c r="K156" i="1"/>
  <c r="E53" i="1" s="1"/>
  <c r="P125" i="1"/>
  <c r="F22" i="1" s="1"/>
  <c r="P126" i="1"/>
  <c r="F23" i="1" s="1"/>
  <c r="K149" i="1"/>
  <c r="E46" i="1" s="1"/>
  <c r="K147" i="1"/>
  <c r="E44" i="1" s="1"/>
  <c r="K179" i="1"/>
  <c r="E76" i="1" s="1"/>
  <c r="K177" i="1"/>
  <c r="E74" i="1" s="1"/>
  <c r="K171" i="1"/>
  <c r="E68" i="1" s="1"/>
  <c r="K169" i="1"/>
  <c r="E66" i="1" s="1"/>
  <c r="K165" i="1"/>
  <c r="E62" i="1" s="1"/>
  <c r="K125" i="1"/>
  <c r="E22" i="1" s="1"/>
  <c r="K173" i="1"/>
  <c r="E70" i="1" s="1"/>
  <c r="P123" i="1"/>
  <c r="F20" i="1" s="1"/>
  <c r="P131" i="1"/>
  <c r="F28" i="1" s="1"/>
  <c r="K123" i="1"/>
  <c r="E20" i="1" s="1"/>
  <c r="K122" i="1"/>
  <c r="E19" i="1" s="1"/>
  <c r="K129" i="1"/>
  <c r="E26" i="1" s="1"/>
  <c r="K137" i="1"/>
  <c r="E34" i="1" s="1"/>
  <c r="K140" i="1"/>
  <c r="E37" i="1" s="1"/>
  <c r="K176" i="1"/>
  <c r="E73" i="1" s="1"/>
  <c r="K174" i="1"/>
  <c r="E71" i="1" s="1"/>
  <c r="K172" i="1"/>
  <c r="E69" i="1" s="1"/>
  <c r="K168" i="1"/>
  <c r="E65" i="1" s="1"/>
  <c r="K166" i="1"/>
  <c r="E63" i="1" s="1"/>
  <c r="K152" i="1"/>
  <c r="E49" i="1" s="1"/>
  <c r="K163" i="1"/>
  <c r="E60" i="1" s="1"/>
  <c r="K161" i="1"/>
  <c r="E58" i="1" s="1"/>
  <c r="K127" i="1"/>
  <c r="E24" i="1" s="1"/>
  <c r="K157" i="1"/>
  <c r="E54" i="1" s="1"/>
  <c r="P141" i="1"/>
  <c r="F38" i="1" s="1"/>
  <c r="P139" i="1"/>
  <c r="F36" i="1" s="1"/>
  <c r="P137" i="1"/>
  <c r="F34" i="1" s="1"/>
  <c r="P134" i="1"/>
  <c r="F31" i="1" s="1"/>
  <c r="P147" i="1"/>
  <c r="F44" i="1" s="1"/>
  <c r="P145" i="1"/>
  <c r="F42" i="1" s="1"/>
  <c r="P143" i="1"/>
  <c r="F40" i="1" s="1"/>
  <c r="P179" i="1"/>
  <c r="F76" i="1" s="1"/>
  <c r="P177" i="1"/>
  <c r="F74" i="1" s="1"/>
  <c r="P175" i="1"/>
  <c r="F72" i="1" s="1"/>
  <c r="P173" i="1"/>
  <c r="F70" i="1" s="1"/>
  <c r="P171" i="1"/>
  <c r="F68" i="1" s="1"/>
  <c r="P169" i="1"/>
  <c r="F66" i="1" s="1"/>
  <c r="P167" i="1"/>
  <c r="F64" i="1" s="1"/>
  <c r="P165" i="1"/>
  <c r="F62" i="1" s="1"/>
  <c r="P163" i="1"/>
  <c r="F60" i="1" s="1"/>
  <c r="P161" i="1"/>
  <c r="F58" i="1" s="1"/>
  <c r="P159" i="1"/>
  <c r="F56" i="1" s="1"/>
  <c r="P157" i="1"/>
  <c r="F54" i="1" s="1"/>
  <c r="P155" i="1"/>
  <c r="F52" i="1" s="1"/>
  <c r="P153" i="1"/>
  <c r="F50" i="1" s="1"/>
  <c r="P151" i="1"/>
  <c r="F48" i="1" s="1"/>
  <c r="P149" i="1"/>
  <c r="F46" i="1" s="1"/>
  <c r="K126" i="1"/>
  <c r="E23" i="1" s="1"/>
  <c r="K131" i="1"/>
  <c r="E28" i="1" s="1"/>
  <c r="P142" i="1"/>
  <c r="F39" i="1" s="1"/>
  <c r="P140" i="1"/>
  <c r="F37" i="1" s="1"/>
  <c r="P138" i="1"/>
  <c r="F35" i="1" s="1"/>
  <c r="P135" i="1"/>
  <c r="F32" i="1" s="1"/>
  <c r="P133" i="1"/>
  <c r="F30" i="1" s="1"/>
  <c r="P146" i="1"/>
  <c r="F43" i="1" s="1"/>
  <c r="P144" i="1"/>
  <c r="F41" i="1" s="1"/>
  <c r="P185" i="1"/>
  <c r="F82" i="1" s="1"/>
  <c r="P178" i="1"/>
  <c r="F75" i="1" s="1"/>
  <c r="P176" i="1"/>
  <c r="F73" i="1" s="1"/>
  <c r="P174" i="1"/>
  <c r="F71" i="1" s="1"/>
  <c r="P172" i="1"/>
  <c r="F69" i="1" s="1"/>
  <c r="P170" i="1"/>
  <c r="F67" i="1" s="1"/>
  <c r="P168" i="1"/>
  <c r="F65" i="1" s="1"/>
  <c r="P166" i="1"/>
  <c r="F63" i="1" s="1"/>
  <c r="P164" i="1"/>
  <c r="F61" i="1" s="1"/>
  <c r="P162" i="1"/>
  <c r="F59" i="1" s="1"/>
  <c r="P160" i="1"/>
  <c r="F57" i="1" s="1"/>
  <c r="P158" i="1"/>
  <c r="F55" i="1" s="1"/>
  <c r="P156" i="1"/>
  <c r="F53" i="1" s="1"/>
  <c r="P154" i="1"/>
  <c r="F51" i="1" s="1"/>
  <c r="P152" i="1"/>
  <c r="F49" i="1" s="1"/>
  <c r="P150" i="1"/>
  <c r="F47" i="1" s="1"/>
  <c r="P148" i="1"/>
  <c r="F45" i="1" s="1"/>
  <c r="K185" i="1"/>
  <c r="E82" i="1" s="1"/>
  <c r="S114" i="1"/>
  <c r="P129" i="1"/>
  <c r="F26" i="1" s="1"/>
  <c r="S118" i="1"/>
  <c r="K133" i="1"/>
  <c r="E30" i="1" s="1"/>
  <c r="K130" i="1"/>
  <c r="E27" i="1" s="1"/>
  <c r="K135" i="1"/>
  <c r="E32" i="1" s="1"/>
  <c r="K146" i="1"/>
  <c r="E43" i="1" s="1"/>
  <c r="K143" i="1"/>
  <c r="E40" i="1" s="1"/>
  <c r="K141" i="1"/>
  <c r="E38" i="1" s="1"/>
  <c r="K148" i="1"/>
  <c r="E45" i="1" s="1"/>
  <c r="K178" i="1"/>
  <c r="E75" i="1" s="1"/>
  <c r="K175" i="1"/>
  <c r="E72" i="1" s="1"/>
  <c r="K170" i="1"/>
  <c r="E67" i="1" s="1"/>
  <c r="K167" i="1"/>
  <c r="E64" i="1" s="1"/>
  <c r="K162" i="1"/>
  <c r="E59" i="1" s="1"/>
  <c r="K159" i="1"/>
  <c r="E56" i="1" s="1"/>
  <c r="K154" i="1"/>
  <c r="E51" i="1" s="1"/>
  <c r="P114" i="1"/>
  <c r="F11" i="1" s="1"/>
  <c r="P120" i="1"/>
  <c r="F17" i="1" s="1"/>
  <c r="P118" i="1"/>
  <c r="F15" i="1" s="1"/>
  <c r="P116" i="1"/>
  <c r="F13" i="1" s="1"/>
  <c r="K118" i="1"/>
  <c r="E15" i="1" s="1"/>
  <c r="K124" i="1"/>
  <c r="E21" i="1" s="1"/>
  <c r="K132" i="1"/>
  <c r="E29" i="1" s="1"/>
  <c r="E31" i="1"/>
  <c r="S115" i="1"/>
  <c r="K119" i="1"/>
  <c r="E16" i="1" s="1"/>
  <c r="K117" i="1"/>
  <c r="E14" i="1" s="1"/>
  <c r="K115" i="1"/>
  <c r="E12" i="1" s="1"/>
  <c r="K114" i="1"/>
  <c r="E11" i="1" s="1"/>
  <c r="K121" i="1"/>
  <c r="E18" i="1" s="1"/>
  <c r="K120" i="1"/>
  <c r="E17" i="1" s="1"/>
  <c r="K116" i="1"/>
  <c r="E13" i="1" s="1"/>
</calcChain>
</file>

<file path=xl/sharedStrings.xml><?xml version="1.0" encoding="utf-8"?>
<sst xmlns="http://schemas.openxmlformats.org/spreadsheetml/2006/main" count="228" uniqueCount="213">
  <si>
    <t>11101-12540</t>
  </si>
  <si>
    <t>12541-13500</t>
  </si>
  <si>
    <t>13501-15840</t>
  </si>
  <si>
    <t>15841-16500</t>
  </si>
  <si>
    <t>16501-17280</t>
  </si>
  <si>
    <t>17281-17880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</si>
  <si>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</si>
  <si>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</si>
  <si>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</si>
  <si>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</si>
  <si>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</si>
  <si>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</si>
  <si>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</si>
  <si>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</si>
  <si>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</si>
  <si>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</si>
  <si>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</si>
  <si>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</si>
  <si>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</si>
  <si>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</si>
  <si>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</si>
  <si>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</si>
  <si>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</si>
  <si>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</si>
  <si>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</si>
  <si>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</si>
  <si>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</si>
  <si>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</si>
  <si>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</si>
  <si>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</si>
  <si>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</si>
  <si>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</si>
  <si>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</si>
  <si>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</si>
  <si>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</si>
  <si>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</si>
  <si>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</si>
  <si>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</si>
  <si>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</si>
  <si>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</si>
  <si>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</si>
  <si>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</si>
  <si>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</si>
  <si>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1" type="noConversion"/>
  </si>
  <si>
    <t>101101-105600</t>
    <phoneticPr fontId="11" type="noConversion"/>
  </si>
  <si>
    <t>17881-19047</t>
    <phoneticPr fontId="11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</si>
  <si>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1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</si>
  <si>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</si>
  <si>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</si>
  <si>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</si>
  <si>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</si>
  <si>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</si>
  <si>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</si>
  <si>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</si>
  <si>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</si>
  <si>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</si>
  <si>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</si>
  <si>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</si>
  <si>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1" type="noConversion"/>
  </si>
  <si>
    <r>
      <rPr>
        <sz val="12"/>
        <rFont val="細明體"/>
        <family val="3"/>
        <charset val="136"/>
      </rPr>
      <t>雇主負擔</t>
    </r>
    <phoneticPr fontId="11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</si>
  <si>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1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</si>
  <si>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1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</si>
  <si>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1" type="noConversion"/>
  </si>
  <si>
    <t>19048-20008</t>
    <phoneticPr fontId="11" type="noConversion"/>
  </si>
  <si>
    <t>147901-150000</t>
    <phoneticPr fontId="11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</si>
  <si>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</si>
  <si>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</si>
  <si>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1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</si>
  <si>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1" type="noConversion"/>
  </si>
  <si>
    <r>
      <rPr>
        <sz val="12"/>
        <rFont val="細明體"/>
        <family val="3"/>
        <charset val="136"/>
      </rPr>
      <t>普通事故保險費</t>
    </r>
    <phoneticPr fontId="11" type="noConversion"/>
  </si>
  <si>
    <r>
      <rPr>
        <sz val="12"/>
        <rFont val="細明體"/>
        <family val="3"/>
        <charset val="136"/>
      </rPr>
      <t>就業保險費</t>
    </r>
    <phoneticPr fontId="11" type="noConversion"/>
  </si>
  <si>
    <r>
      <rPr>
        <sz val="12"/>
        <rFont val="細明體"/>
        <family val="3"/>
        <charset val="136"/>
      </rPr>
      <t>個人負擔合計</t>
    </r>
    <phoneticPr fontId="11" type="noConversion"/>
  </si>
  <si>
    <r>
      <rPr>
        <sz val="12"/>
        <rFont val="細明體"/>
        <family val="3"/>
        <charset val="136"/>
      </rPr>
      <t>職業災害</t>
    </r>
    <phoneticPr fontId="11" type="noConversion"/>
  </si>
  <si>
    <r>
      <rPr>
        <sz val="12"/>
        <rFont val="細明體"/>
        <family val="3"/>
        <charset val="136"/>
      </rPr>
      <t>工資墊償</t>
    </r>
    <phoneticPr fontId="11" type="noConversion"/>
  </si>
  <si>
    <r>
      <rPr>
        <sz val="12"/>
        <rFont val="細明體"/>
        <family val="3"/>
        <charset val="136"/>
      </rPr>
      <t>雇主負擔合計</t>
    </r>
    <phoneticPr fontId="11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</si>
  <si>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</si>
  <si>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1" type="noConversion"/>
  </si>
  <si>
    <t>20009-21009</t>
    <phoneticPr fontId="11" type="noConversion"/>
  </si>
  <si>
    <t>43901-45800</t>
    <phoneticPr fontId="11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</si>
  <si>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1" type="noConversion"/>
  </si>
  <si>
    <r>
      <rPr>
        <sz val="12"/>
        <rFont val="細明體"/>
        <family val="3"/>
        <charset val="136"/>
      </rPr>
      <t>投保金額</t>
    </r>
    <phoneticPr fontId="11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</si>
  <si>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1" type="noConversion"/>
  </si>
  <si>
    <r>
      <rPr>
        <sz val="12"/>
        <rFont val="細明體"/>
        <family val="3"/>
        <charset val="136"/>
      </rPr>
      <t>雇主負擔</t>
    </r>
    <phoneticPr fontId="11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</si>
  <si>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</si>
  <si>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</si>
  <si>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1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</si>
  <si>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</si>
  <si>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</si>
  <si>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</si>
  <si>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</si>
  <si>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</si>
  <si>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</si>
  <si>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</si>
  <si>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</si>
  <si>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</si>
  <si>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</si>
  <si>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</si>
  <si>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</si>
  <si>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</si>
  <si>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</si>
  <si>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</si>
  <si>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</si>
  <si>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</si>
  <si>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</si>
  <si>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</si>
  <si>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</si>
  <si>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</si>
  <si>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</si>
  <si>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</si>
  <si>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</si>
  <si>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</si>
  <si>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</si>
  <si>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</si>
  <si>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</si>
  <si>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</si>
  <si>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</si>
  <si>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</si>
  <si>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</si>
  <si>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</si>
  <si>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</si>
  <si>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</si>
  <si>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</si>
  <si>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</si>
  <si>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</si>
  <si>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</si>
  <si>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</si>
  <si>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</si>
  <si>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</si>
  <si>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</si>
  <si>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</si>
  <si>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</si>
  <si>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</si>
  <si>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</si>
  <si>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</si>
  <si>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</si>
  <si>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</si>
  <si>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</si>
  <si>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</si>
  <si>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</si>
  <si>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1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</si>
  <si>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1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</si>
  <si>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1" type="noConversion"/>
  </si>
  <si>
    <t>23101-24000</t>
    <phoneticPr fontId="11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</si>
  <si>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</si>
  <si>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</si>
  <si>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</si>
  <si>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</si>
  <si>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</si>
  <si>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</si>
  <si>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</si>
  <si>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</si>
  <si>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</si>
  <si>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1" type="noConversion"/>
  </si>
  <si>
    <t>69801-72800</t>
    <phoneticPr fontId="11" type="noConversion"/>
  </si>
  <si>
    <t>175601-182000</t>
    <phoneticPr fontId="11" type="noConversion"/>
  </si>
  <si>
    <t>182001-189500</t>
    <phoneticPr fontId="11" type="noConversion"/>
  </si>
  <si>
    <t>189501-197000</t>
    <phoneticPr fontId="11" type="noConversion"/>
  </si>
  <si>
    <t>197001-204500</t>
    <phoneticPr fontId="11" type="noConversion"/>
  </si>
  <si>
    <t>204501-212000</t>
    <phoneticPr fontId="11" type="noConversion"/>
  </si>
  <si>
    <r>
      <t>212001</t>
    </r>
    <r>
      <rPr>
        <sz val="12"/>
        <rFont val="細明體"/>
        <family val="3"/>
        <charset val="136"/>
      </rPr>
      <t>以上</t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</si>
  <si>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</si>
  <si>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</si>
  <si>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</si>
  <si>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</si>
  <si>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1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</si>
  <si>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1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</si>
  <si>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1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</si>
  <si>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1" type="noConversion"/>
  </si>
  <si>
    <t>25251-26400</t>
    <phoneticPr fontId="11" type="noConversion"/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</si>
  <si>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</si>
  <si>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</si>
  <si>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</si>
  <si>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</si>
  <si>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</si>
  <si>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</si>
  <si>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</si>
  <si>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</si>
  <si>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</si>
  <si>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</si>
  <si>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</si>
  <si>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</si>
  <si>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</si>
  <si>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</si>
  <si>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</si>
  <si>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</si>
  <si>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</si>
  <si>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第50級</t>
    </r>
    <r>
      <rPr>
        <sz val="8"/>
        <color indexed="8"/>
        <rFont val="標楷體"/>
        <family val="4"/>
        <charset val="136"/>
      </rPr>
      <t/>
    </r>
    <phoneticPr fontId="11" type="noConversion"/>
  </si>
  <si>
    <t>24001-25250</t>
    <phoneticPr fontId="11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</si>
  <si>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</si>
  <si>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</si>
  <si>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</si>
  <si>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</si>
  <si>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</si>
  <si>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</si>
  <si>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</si>
  <si>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</si>
  <si>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</si>
  <si>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</si>
  <si>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40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</si>
  <si>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41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</si>
  <si>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</si>
  <si>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</si>
  <si>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50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1" type="noConversion"/>
  </si>
  <si>
    <t>27401-27600</t>
    <phoneticPr fontId="11" type="noConversion"/>
  </si>
  <si>
    <t>26401-27470</t>
    <phoneticPr fontId="11" type="noConversion"/>
  </si>
  <si>
    <r>
      <t>113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1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</si>
  <si>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113/1/1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27,470</t>
    </r>
    <r>
      <rPr>
        <sz val="10"/>
        <rFont val="細明體"/>
        <family val="3"/>
        <charset val="136"/>
      </rPr>
      <t>元。</t>
    </r>
    <phoneticPr fontId="11" type="noConversion"/>
  </si>
  <si>
    <r>
      <rPr>
        <sz val="12"/>
        <rFont val="細明體"/>
        <family val="3"/>
        <charset val="136"/>
      </rPr>
      <t>級數</t>
    </r>
    <phoneticPr fontId="11" type="noConversion"/>
  </si>
  <si>
    <r>
      <t>113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1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</si>
  <si>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112/1/1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</t>
    </r>
    <r>
      <rPr>
        <sz val="10"/>
        <rFont val="Times New Roman"/>
        <family val="3"/>
      </rPr>
      <t>113</t>
    </r>
    <r>
      <rPr>
        <sz val="10"/>
        <rFont val="新細明體"/>
        <family val="3"/>
        <charset val="136"/>
      </rPr>
      <t>年</t>
    </r>
    <r>
      <rPr>
        <sz val="10"/>
        <rFont val="細明體"/>
        <family val="3"/>
        <charset val="136"/>
      </rPr>
      <t>雇主負擔平均眷口數為</t>
    </r>
    <r>
      <rPr>
        <sz val="10"/>
        <rFont val="Times New Roman"/>
        <family val="1"/>
      </rPr>
      <t>0.56</t>
    </r>
    <r>
      <rPr>
        <sz val="10"/>
        <rFont val="細明體"/>
        <family val="3"/>
        <charset val="136"/>
      </rPr>
      <t>人。</t>
    </r>
    <phoneticPr fontId="11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</si>
  <si>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(1+0.56)      (0.56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1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</si>
  <si>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113/1/1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0.10%</t>
    </r>
    <r>
      <rPr>
        <sz val="10"/>
        <rFont val="細明體"/>
        <family val="3"/>
        <charset val="136"/>
      </rPr>
      <t>。</t>
    </r>
    <phoneticPr fontId="11" type="noConversion"/>
  </si>
  <si>
    <r>
      <t>112.11.30</t>
    </r>
    <r>
      <rPr>
        <sz val="8"/>
        <rFont val="細明體"/>
        <family val="3"/>
        <charset val="136"/>
      </rPr>
      <t>製表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</si>
</sst>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  <font>
      <sz val="10"/>
      <name val="Times New Roman"/>
      <family val="3"/>
      <charset val="136"/>
    </font>
    <font>
      <sz val="10"/>
      <name val="Times New Roman"/>
      <family val="3"/>
    </font>
    <font>
      <sz val="10"/>
      <name val="新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8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6" fillId="0" borderId="0" xfId="2" applyFont="1" applyAlignment="1"/>
    <xf numFmtId="0" fontId="16" fillId="0" borderId="1" xfId="2" applyFont="1" applyBorder="1" applyAlignment="1"/>
    <xf numFmtId="0" fontId="16" fillId="0" borderId="0" xfId="2" applyFont="1" applyBorder="1" applyAlignment="1"/>
    <xf numFmtId="177" fontId="8" fillId="0" borderId="0" xfId="2" applyNumberFormat="1" applyFont="1" applyFill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8" fillId="0" borderId="0" xfId="2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7" fontId="8" fillId="2" borderId="2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/>
    </xf>
    <xf numFmtId="178" fontId="8" fillId="0" borderId="3" xfId="2" applyNumberFormat="1" applyFont="1" applyFill="1" applyBorder="1" applyAlignment="1">
      <alignment horizontal="center"/>
    </xf>
    <xf numFmtId="0" fontId="16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8" fillId="5" borderId="2" xfId="2" applyNumberFormat="1" applyFont="1" applyFill="1" applyBorder="1" applyAlignment="1">
      <alignment horizontal="center" vertical="center"/>
    </xf>
    <xf numFmtId="178" fontId="8" fillId="0" borderId="9" xfId="2" applyNumberFormat="1" applyFont="1" applyFill="1" applyBorder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8" fillId="0" borderId="2" xfId="2" applyNumberFormat="1" applyFont="1" applyBorder="1" applyAlignment="1">
      <alignment horizontal="center" vertical="center"/>
    </xf>
    <xf numFmtId="176" fontId="8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7" fillId="2" borderId="2" xfId="2" applyNumberFormat="1" applyFont="1" applyFill="1" applyBorder="1" applyAlignment="1">
      <alignment horizontal="center" vertical="center"/>
    </xf>
    <xf numFmtId="176" fontId="8" fillId="0" borderId="2" xfId="2" applyNumberFormat="1" applyFont="1" applyFill="1" applyBorder="1" applyAlignment="1">
      <alignment horizontal="center" vertical="center"/>
    </xf>
    <xf numFmtId="177" fontId="8" fillId="0" borderId="5" xfId="2" applyNumberFormat="1" applyFont="1" applyBorder="1" applyAlignment="1">
      <alignment horizontal="center" vertical="center"/>
    </xf>
    <xf numFmtId="176" fontId="8" fillId="0" borderId="5" xfId="2" applyNumberFormat="1" applyFont="1" applyBorder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7" fillId="2" borderId="2" xfId="2" applyNumberFormat="1" applyFont="1" applyFill="1" applyBorder="1" applyAlignment="1">
      <alignment horizontal="center"/>
    </xf>
    <xf numFmtId="178" fontId="8" fillId="0" borderId="2" xfId="3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177" fontId="23" fillId="0" borderId="0" xfId="2" applyNumberFormat="1" applyFont="1" applyBorder="1" applyAlignment="1">
      <alignment horizontal="center"/>
    </xf>
    <xf numFmtId="0" fontId="8" fillId="0" borderId="0" xfId="2" applyFont="1"/>
    <xf numFmtId="0" fontId="24" fillId="0" borderId="0" xfId="2" applyFont="1" applyAlignment="1"/>
    <xf numFmtId="0" fontId="24" fillId="0" borderId="0" xfId="2" applyFont="1"/>
    <xf numFmtId="0" fontId="24" fillId="0" borderId="1" xfId="2" applyFont="1" applyBorder="1" applyAlignment="1"/>
    <xf numFmtId="177" fontId="19" fillId="0" borderId="0" xfId="2" applyNumberFormat="1" applyFont="1"/>
    <xf numFmtId="177" fontId="19" fillId="0" borderId="0" xfId="2" applyNumberFormat="1" applyFont="1" applyAlignment="1">
      <alignment horizontal="center"/>
    </xf>
    <xf numFmtId="0" fontId="26" fillId="0" borderId="0" xfId="2" applyFont="1"/>
    <xf numFmtId="177" fontId="26" fillId="0" borderId="0" xfId="2" applyNumberFormat="1" applyFont="1"/>
    <xf numFmtId="0" fontId="19" fillId="0" borderId="0" xfId="2" applyFont="1"/>
    <xf numFmtId="0" fontId="19" fillId="0" borderId="0" xfId="2" applyFont="1" applyAlignment="1">
      <alignment horizontal="center"/>
    </xf>
    <xf numFmtId="0" fontId="19" fillId="0" borderId="0" xfId="2" applyFont="1" applyAlignment="1">
      <alignment vertical="top"/>
    </xf>
    <xf numFmtId="0" fontId="26" fillId="0" borderId="0" xfId="2" applyFont="1" applyAlignment="1">
      <alignment horizontal="center"/>
    </xf>
    <xf numFmtId="0" fontId="14" fillId="0" borderId="0" xfId="0" applyFont="1" applyFill="1" applyAlignment="1">
      <alignment horizontal="center" vertical="center"/>
    </xf>
    <xf numFmtId="178" fontId="8" fillId="0" borderId="3" xfId="2" applyNumberFormat="1" applyFont="1" applyFill="1" applyBorder="1" applyAlignment="1">
      <alignment horizontal="center" vertical="center"/>
    </xf>
    <xf numFmtId="178" fontId="8" fillId="2" borderId="2" xfId="3" applyNumberFormat="1" applyFont="1" applyFill="1" applyBorder="1" applyAlignment="1">
      <alignment horizontal="center" vertical="center"/>
    </xf>
    <xf numFmtId="178" fontId="8" fillId="2" borderId="3" xfId="2" applyNumberFormat="1" applyFont="1" applyFill="1" applyBorder="1" applyAlignment="1">
      <alignment horizontal="center" vertical="center"/>
    </xf>
    <xf numFmtId="177" fontId="7" fillId="4" borderId="2" xfId="2" applyNumberFormat="1" applyFont="1" applyFill="1" applyBorder="1" applyAlignment="1">
      <alignment horizontal="center" vertical="center"/>
    </xf>
    <xf numFmtId="176" fontId="7" fillId="4" borderId="2" xfId="2" applyNumberFormat="1" applyFont="1" applyFill="1" applyBorder="1" applyAlignment="1">
      <alignment horizontal="center" vertical="center"/>
    </xf>
    <xf numFmtId="178" fontId="7" fillId="4" borderId="2" xfId="2" applyNumberFormat="1" applyFont="1" applyFill="1" applyBorder="1" applyAlignment="1">
      <alignment horizontal="center" vertical="center"/>
    </xf>
    <xf numFmtId="178" fontId="7" fillId="4" borderId="2" xfId="3" applyNumberFormat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178" fontId="8" fillId="5" borderId="2" xfId="3" applyNumberFormat="1" applyFont="1" applyFill="1" applyBorder="1" applyAlignment="1">
      <alignment horizontal="center" vertical="center"/>
    </xf>
    <xf numFmtId="178" fontId="8" fillId="5" borderId="3" xfId="2" applyNumberFormat="1" applyFont="1" applyFill="1" applyBorder="1" applyAlignment="1">
      <alignment horizontal="center" vertical="center"/>
    </xf>
    <xf numFmtId="178" fontId="7" fillId="0" borderId="2" xfId="2" applyNumberFormat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7" fillId="0" borderId="9" xfId="2" applyNumberFormat="1" applyFont="1" applyFill="1" applyBorder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8" fontId="8" fillId="6" borderId="2" xfId="2" applyNumberFormat="1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7" fillId="0" borderId="0" xfId="0" applyFont="1" applyFill="1">
      <alignment vertical="center"/>
    </xf>
    <xf numFmtId="178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7" fontId="26" fillId="0" borderId="4" xfId="2" applyNumberFormat="1" applyFont="1" applyFill="1" applyBorder="1" applyAlignment="1">
      <alignment horizontal="center" vertical="center" wrapText="1"/>
    </xf>
    <xf numFmtId="178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8" fontId="7" fillId="0" borderId="5" xfId="2" applyNumberFormat="1" applyFont="1" applyFill="1" applyBorder="1" applyAlignment="1">
      <alignment horizontal="center" vertical="center"/>
    </xf>
    <xf numFmtId="178" fontId="7" fillId="4" borderId="5" xfId="2" applyNumberFormat="1" applyFont="1" applyFill="1" applyBorder="1" applyAlignment="1">
      <alignment horizontal="center" vertical="center"/>
    </xf>
    <xf numFmtId="178" fontId="7" fillId="4" borderId="5" xfId="3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center" vertical="center"/>
    </xf>
    <xf numFmtId="178" fontId="8" fillId="7" borderId="2" xfId="2" applyNumberFormat="1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8" fillId="0" borderId="4" xfId="2" applyFont="1" applyFill="1" applyBorder="1" applyAlignment="1">
      <alignment horizontal="distributed"/>
    </xf>
    <xf numFmtId="177" fontId="21" fillId="0" borderId="0" xfId="2" applyNumberFormat="1" applyFont="1" applyBorder="1" applyAlignment="1">
      <alignment horizontal="center"/>
    </xf>
    <xf numFmtId="178" fontId="7" fillId="2" borderId="5" xfId="2" applyNumberFormat="1" applyFont="1" applyFill="1" applyBorder="1" applyAlignment="1">
      <alignment horizontal="center" vertical="center"/>
    </xf>
    <xf numFmtId="178" fontId="7" fillId="2" borderId="5" xfId="2" applyNumberFormat="1" applyFont="1" applyFill="1" applyBorder="1" applyAlignment="1">
      <alignment horizontal="center"/>
    </xf>
    <xf numFmtId="178" fontId="8" fillId="0" borderId="13" xfId="2" applyNumberFormat="1" applyFont="1" applyFill="1" applyBorder="1" applyAlignment="1">
      <alignment horizontal="center"/>
    </xf>
    <xf numFmtId="177" fontId="21" fillId="0" borderId="0" xfId="2" applyNumberFormat="1" applyFont="1" applyBorder="1" applyAlignment="1">
      <alignment horizontal="left"/>
    </xf>
    <xf numFmtId="178" fontId="8" fillId="3" borderId="2" xfId="2" applyNumberFormat="1" applyFont="1" applyFill="1" applyBorder="1" applyAlignment="1">
      <alignment horizontal="center" vertical="center"/>
    </xf>
    <xf numFmtId="178" fontId="8" fillId="3" borderId="2" xfId="2" applyNumberFormat="1" applyFont="1" applyFill="1" applyBorder="1" applyAlignment="1">
      <alignment horizontal="center"/>
    </xf>
    <xf numFmtId="178" fontId="8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2" fillId="2" borderId="4" xfId="2" applyFont="1" applyFill="1" applyBorder="1" applyAlignment="1">
      <alignment horizontal="distributed"/>
    </xf>
    <xf numFmtId="178" fontId="8" fillId="5" borderId="18" xfId="2" applyNumberFormat="1" applyFont="1" applyFill="1" applyBorder="1" applyAlignment="1">
      <alignment horizontal="center" vertical="center"/>
    </xf>
    <xf numFmtId="178" fontId="8" fillId="2" borderId="18" xfId="2" applyNumberFormat="1" applyFont="1" applyFill="1" applyBorder="1" applyAlignment="1">
      <alignment horizontal="center" vertical="center"/>
    </xf>
    <xf numFmtId="178" fontId="8" fillId="0" borderId="18" xfId="2" applyNumberFormat="1" applyFont="1" applyFill="1" applyBorder="1" applyAlignment="1">
      <alignment horizontal="center" vertical="center"/>
    </xf>
    <xf numFmtId="177" fontId="7" fillId="4" borderId="4" xfId="2" applyNumberFormat="1" applyFont="1" applyFill="1" applyBorder="1" applyAlignment="1">
      <alignment horizontal="center" vertical="center"/>
    </xf>
    <xf numFmtId="177" fontId="8" fillId="0" borderId="14" xfId="2" applyNumberFormat="1" applyFont="1" applyBorder="1" applyAlignment="1">
      <alignment horizontal="center" vertical="center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8" fillId="0" borderId="18" xfId="2" applyNumberFormat="1" applyFont="1" applyFill="1" applyBorder="1" applyAlignment="1">
      <alignment horizontal="center"/>
    </xf>
    <xf numFmtId="178" fontId="8" fillId="3" borderId="18" xfId="2" applyNumberFormat="1" applyFont="1" applyFill="1" applyBorder="1" applyAlignment="1">
      <alignment horizontal="center"/>
    </xf>
    <xf numFmtId="178" fontId="8" fillId="0" borderId="19" xfId="2" applyNumberFormat="1" applyFont="1" applyFill="1" applyBorder="1" applyAlignment="1">
      <alignment horizontal="center"/>
    </xf>
    <xf numFmtId="178" fontId="8" fillId="4" borderId="2" xfId="3" applyNumberFormat="1" applyFont="1" applyFill="1" applyBorder="1" applyAlignment="1">
      <alignment horizontal="center" vertical="center"/>
    </xf>
    <xf numFmtId="0" fontId="26" fillId="0" borderId="0" xfId="2" applyFont="1" applyAlignment="1">
      <alignment horizontal="right"/>
    </xf>
    <xf numFmtId="0" fontId="26" fillId="0" borderId="0" xfId="2" applyFont="1" applyAlignment="1"/>
    <xf numFmtId="178" fontId="6" fillId="7" borderId="2" xfId="3" applyNumberFormat="1" applyFont="1" applyFill="1" applyBorder="1" applyAlignment="1">
      <alignment horizontal="center" vertical="center"/>
    </xf>
    <xf numFmtId="178" fontId="7" fillId="2" borderId="2" xfId="3" applyNumberFormat="1" applyFont="1" applyFill="1" applyBorder="1" applyAlignment="1">
      <alignment horizontal="center" vertical="center"/>
    </xf>
    <xf numFmtId="178" fontId="7" fillId="2" borderId="5" xfId="3" applyNumberFormat="1" applyFont="1" applyFill="1" applyBorder="1" applyAlignment="1">
      <alignment horizontal="center" vertical="center"/>
    </xf>
    <xf numFmtId="0" fontId="6" fillId="2" borderId="14" xfId="2" applyFont="1" applyFill="1" applyBorder="1" applyAlignment="1">
      <alignment horizontal="distributed"/>
    </xf>
    <xf numFmtId="178" fontId="8" fillId="4" borderId="18" xfId="3" applyNumberFormat="1" applyFont="1" applyFill="1" applyBorder="1" applyAlignment="1">
      <alignment horizontal="center" vertical="center"/>
    </xf>
    <xf numFmtId="0" fontId="28" fillId="0" borderId="0" xfId="2" applyFont="1" applyAlignment="1">
      <alignment vertical="top"/>
    </xf>
    <xf numFmtId="178" fontId="8" fillId="4" borderId="3" xfId="3" applyNumberFormat="1" applyFont="1" applyFill="1" applyBorder="1" applyAlignment="1">
      <alignment horizontal="center" vertical="center"/>
    </xf>
    <xf numFmtId="177" fontId="21" fillId="0" borderId="0" xfId="2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9" fillId="0" borderId="6" xfId="2" applyNumberFormat="1" applyFont="1" applyFill="1" applyBorder="1" applyAlignment="1">
      <alignment horizontal="center" vertical="center" wrapText="1"/>
    </xf>
    <xf numFmtId="0" fontId="19" fillId="0" borderId="7" xfId="2" applyNumberFormat="1" applyFont="1" applyFill="1" applyBorder="1" applyAlignment="1">
      <alignment horizontal="center" vertical="center" wrapText="1"/>
    </xf>
    <xf numFmtId="0" fontId="19" fillId="0" borderId="8" xfId="2" applyNumberFormat="1" applyFont="1" applyFill="1" applyBorder="1" applyAlignment="1">
      <alignment horizontal="center" vertical="center" wrapText="1"/>
    </xf>
    <xf numFmtId="178" fontId="8" fillId="0" borderId="11" xfId="2" applyNumberFormat="1" applyFont="1" applyFill="1" applyBorder="1" applyAlignment="1">
      <alignment horizontal="center" vertical="center" wrapText="1"/>
    </xf>
    <xf numFmtId="178" fontId="8" fillId="0" borderId="2" xfId="2" applyNumberFormat="1" applyFont="1" applyFill="1" applyBorder="1" applyAlignment="1">
      <alignment horizontal="center" vertical="center" wrapText="1"/>
    </xf>
    <xf numFmtId="0" fontId="8" fillId="0" borderId="11" xfId="2" applyNumberFormat="1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177" fontId="8" fillId="0" borderId="11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8" fillId="0" borderId="11" xfId="2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8" fillId="0" borderId="20" xfId="2" applyNumberFormat="1" applyFont="1" applyFill="1" applyBorder="1" applyAlignment="1">
      <alignment horizontal="center" vertical="center" wrapText="1"/>
    </xf>
    <xf numFmtId="0" fontId="8" fillId="0" borderId="12" xfId="2" applyNumberFormat="1" applyFont="1" applyFill="1" applyBorder="1" applyAlignment="1">
      <alignment horizontal="center" vertical="center" wrapText="1"/>
    </xf>
    <xf numFmtId="0" fontId="8" fillId="0" borderId="18" xfId="2" applyNumberFormat="1" applyFont="1" applyFill="1" applyBorder="1" applyAlignment="1">
      <alignment horizontal="center" vertical="center" wrapText="1"/>
    </xf>
    <xf numFmtId="0" fontId="8" fillId="0" borderId="3" xfId="2" applyNumberFormat="1" applyFont="1" applyFill="1" applyBorder="1" applyAlignment="1">
      <alignment horizontal="center" vertical="center" wrapText="1"/>
    </xf>
    <xf numFmtId="177" fontId="8" fillId="0" borderId="10" xfId="2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77" fontId="26" fillId="2" borderId="15" xfId="2" applyNumberFormat="1" applyFont="1" applyFill="1" applyBorder="1" applyAlignment="1">
      <alignment horizontal="center" vertical="center" wrapText="1"/>
    </xf>
    <xf numFmtId="177" fontId="26" fillId="2" borderId="16" xfId="2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7" fontId="17" fillId="2" borderId="15" xfId="2" applyNumberFormat="1" applyFont="1" applyFill="1" applyBorder="1" applyAlignment="1">
      <alignment horizontal="center" vertical="center" wrapText="1"/>
    </xf>
    <xf numFmtId="177" fontId="17" fillId="2" borderId="16" xfId="2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14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26" fillId="0" borderId="0" xfId="2" applyFont="1" applyAlignment="1">
      <alignment horizontal="right" wrapText="1"/>
    </xf>
    <xf numFmtId="0" fontId="26" fillId="0" borderId="0" xfId="2" applyFont="1" applyAlignment="1">
      <alignment horizontal="right"/>
    </xf>
    <xf numFmtId="176" fontId="8" fillId="0" borderId="11" xfId="2" applyNumberFormat="1" applyFont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/>
    </xf>
  </cellXfs>
  <cellStyles count="7">
    <cellStyle name="一般" xfId="0" builtinId="0"/>
    <cellStyle name="一般 2" xfId="2" xr:uid="{00000000-0005-0000-0000-000001000000}"/>
    <cellStyle name="一般 3" xfId="3" xr:uid="{00000000-0005-0000-0000-000002000000}"/>
    <cellStyle name="一般 3 2" xfId="4" xr:uid="{00000000-0005-0000-0000-000003000000}"/>
    <cellStyle name="一般 4" xfId="5" xr:uid="{00000000-0005-0000-0000-000004000000}"/>
    <cellStyle name="一般 5" xfId="1" xr:uid="{00000000-0005-0000-0000-000005000000}"/>
    <cellStyle name="千分位[0]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91"/>
  <sheetViews>
    <sheetView tabSelected="1" view="pageBreakPreview" topLeftCell="A110" zoomScale="80" zoomScaleNormal="80" zoomScaleSheetLayoutView="80" workbookViewId="0">
      <selection activeCell="D126" sqref="D126"/>
    </sheetView>
  </sheetViews>
  <sheetFormatPr defaultColWidth="9" defaultRowHeight="15.75"/>
  <cols>
    <col min="1" max="1" width="13.375" style="5" customWidth="1"/>
    <col min="2" max="2" width="14.75" style="5" bestFit="1" customWidth="1"/>
    <col min="3" max="3" width="18.875" style="5" bestFit="1" customWidth="1"/>
    <col min="4" max="4" width="13.625" style="5" bestFit="1" customWidth="1"/>
    <col min="5" max="6" width="9.5" style="5" bestFit="1" customWidth="1"/>
    <col min="7" max="7" width="9.375" style="5" bestFit="1" customWidth="1"/>
    <col min="8" max="8" width="9.75" style="5" bestFit="1" customWidth="1"/>
    <col min="9" max="9" width="9" style="5" customWidth="1"/>
    <col min="10" max="10" width="8.625" style="5" customWidth="1"/>
    <col min="11" max="11" width="8.25" style="5" customWidth="1"/>
    <col min="12" max="12" width="9" style="5" customWidth="1"/>
    <col min="13" max="13" width="7.125" style="5" customWidth="1"/>
    <col min="14" max="14" width="6.25" style="5" customWidth="1"/>
    <col min="15" max="15" width="5.75" style="5" customWidth="1"/>
    <col min="16" max="16" width="9.375" style="5" customWidth="1"/>
    <col min="17" max="17" width="10.5" style="5" customWidth="1"/>
    <col min="18" max="18" width="11.75" style="5" customWidth="1"/>
    <col min="19" max="21" width="9" style="5" hidden="1" customWidth="1"/>
    <col min="22" max="16384" width="9" style="5"/>
  </cols>
  <sheetData>
    <row r="1" spans="1:18" ht="21">
      <c r="A1" s="115" t="s">
        <v>205</v>
      </c>
      <c r="B1" s="116"/>
      <c r="C1" s="116"/>
      <c r="D1" s="116"/>
      <c r="E1" s="116"/>
      <c r="F1" s="116"/>
      <c r="G1" s="116"/>
      <c r="H1" s="11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  <c r="Q2" s="38"/>
      <c r="R2" s="38"/>
    </row>
    <row r="3" spans="1:18">
      <c r="A3" s="39" t="s">
        <v>166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40"/>
      <c r="Q3" s="40"/>
      <c r="R3" s="40"/>
    </row>
    <row r="4" spans="1:18">
      <c r="A4" s="39" t="s">
        <v>167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/>
      <c r="Q4" s="40"/>
      <c r="R4" s="40"/>
    </row>
    <row r="5" spans="1:18">
      <c r="A5" s="39" t="s">
        <v>152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40"/>
      <c r="Q5" s="40"/>
      <c r="R5" s="40"/>
    </row>
    <row r="6" spans="1:18">
      <c r="A6" s="39" t="s">
        <v>139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40"/>
      <c r="Q6" s="40"/>
      <c r="R6" s="40"/>
    </row>
    <row r="7" spans="1:18" ht="16.5" thickBot="1">
      <c r="A7" s="41" t="s">
        <v>210</v>
      </c>
      <c r="B7" s="7"/>
      <c r="C7" s="7"/>
      <c r="D7" s="7"/>
      <c r="E7" s="7"/>
      <c r="F7" s="7"/>
      <c r="G7" s="7"/>
      <c r="H7" s="8"/>
      <c r="I7" s="8"/>
      <c r="J7" s="8"/>
      <c r="K7" s="8"/>
      <c r="L7" s="8"/>
      <c r="M7" s="8"/>
      <c r="N7" s="8"/>
      <c r="O7" s="8"/>
      <c r="P7" s="40"/>
      <c r="Q7" s="40"/>
      <c r="R7" s="40"/>
    </row>
    <row r="8" spans="1:18" ht="16.5" customHeight="1">
      <c r="A8" s="136" t="s">
        <v>207</v>
      </c>
      <c r="B8" s="127" t="s">
        <v>79</v>
      </c>
      <c r="C8" s="120" t="s">
        <v>80</v>
      </c>
      <c r="D8" s="122" t="s">
        <v>81</v>
      </c>
      <c r="E8" s="124" t="s">
        <v>47</v>
      </c>
      <c r="F8" s="130"/>
      <c r="G8" s="132" t="s">
        <v>48</v>
      </c>
      <c r="H8" s="133"/>
      <c r="I8" s="9"/>
      <c r="J8" s="9"/>
      <c r="K8" s="9"/>
      <c r="L8" s="9"/>
      <c r="M8" s="10"/>
      <c r="N8" s="10"/>
      <c r="O8" s="10"/>
    </row>
    <row r="9" spans="1:18" ht="15.75" customHeight="1">
      <c r="A9" s="137"/>
      <c r="B9" s="138"/>
      <c r="C9" s="131"/>
      <c r="D9" s="123"/>
      <c r="E9" s="125" t="s">
        <v>49</v>
      </c>
      <c r="F9" s="123" t="s">
        <v>82</v>
      </c>
      <c r="G9" s="134" t="s">
        <v>49</v>
      </c>
      <c r="H9" s="135" t="s">
        <v>50</v>
      </c>
      <c r="I9" s="11"/>
      <c r="J9" s="11"/>
      <c r="K9" s="11"/>
      <c r="L9" s="11"/>
      <c r="M9" s="10"/>
      <c r="N9" s="10"/>
      <c r="O9" s="10"/>
    </row>
    <row r="10" spans="1:18">
      <c r="A10" s="137"/>
      <c r="B10" s="138"/>
      <c r="C10" s="131"/>
      <c r="D10" s="123"/>
      <c r="E10" s="131"/>
      <c r="F10" s="131"/>
      <c r="G10" s="134"/>
      <c r="H10" s="135"/>
      <c r="I10" s="12"/>
      <c r="J10" s="12"/>
      <c r="K10" s="12"/>
      <c r="L10" s="12"/>
      <c r="M10" s="10"/>
      <c r="N10" s="10"/>
      <c r="O10" s="10"/>
    </row>
    <row r="11" spans="1:18">
      <c r="A11" s="145"/>
      <c r="B11" s="62"/>
      <c r="C11" s="108">
        <f>E114</f>
        <v>1500</v>
      </c>
      <c r="D11" s="82">
        <f>ROUND(C11*0.06,0)</f>
        <v>90</v>
      </c>
      <c r="E11" s="16">
        <f t="shared" ref="E11:E27" si="0">K114</f>
        <v>266</v>
      </c>
      <c r="F11" s="3">
        <f t="shared" ref="F11:F27" si="1">P114</f>
        <v>963</v>
      </c>
      <c r="G11" s="102">
        <f t="shared" ref="G11:G43" si="2">Q114</f>
        <v>426</v>
      </c>
      <c r="H11" s="17">
        <f t="shared" ref="H11:H43" si="3">R114</f>
        <v>1329</v>
      </c>
    </row>
    <row r="12" spans="1:18" ht="15.75" customHeight="1">
      <c r="A12" s="146"/>
      <c r="B12" s="62"/>
      <c r="C12" s="108">
        <f t="shared" ref="C12:C17" si="4">E115</f>
        <v>3000</v>
      </c>
      <c r="D12" s="82">
        <f t="shared" ref="D12:D76" si="5">ROUND(C12*0.06,0)</f>
        <v>180</v>
      </c>
      <c r="E12" s="16">
        <f t="shared" si="0"/>
        <v>266</v>
      </c>
      <c r="F12" s="3">
        <f t="shared" si="1"/>
        <v>963</v>
      </c>
      <c r="G12" s="102">
        <f t="shared" si="2"/>
        <v>426</v>
      </c>
      <c r="H12" s="17">
        <f t="shared" si="3"/>
        <v>1329</v>
      </c>
    </row>
    <row r="13" spans="1:18" ht="15.75" customHeight="1">
      <c r="A13" s="146"/>
      <c r="B13" s="62"/>
      <c r="C13" s="108">
        <f t="shared" si="4"/>
        <v>4500</v>
      </c>
      <c r="D13" s="82">
        <f t="shared" si="5"/>
        <v>270</v>
      </c>
      <c r="E13" s="16">
        <f t="shared" si="0"/>
        <v>266</v>
      </c>
      <c r="F13" s="3">
        <f t="shared" si="1"/>
        <v>963</v>
      </c>
      <c r="G13" s="102">
        <f t="shared" si="2"/>
        <v>426</v>
      </c>
      <c r="H13" s="17">
        <f t="shared" si="3"/>
        <v>1329</v>
      </c>
    </row>
    <row r="14" spans="1:18" ht="15.75" customHeight="1">
      <c r="A14" s="146"/>
      <c r="B14" s="62"/>
      <c r="C14" s="108">
        <f t="shared" si="4"/>
        <v>6000</v>
      </c>
      <c r="D14" s="82">
        <f t="shared" si="5"/>
        <v>360</v>
      </c>
      <c r="E14" s="16">
        <f t="shared" si="0"/>
        <v>266</v>
      </c>
      <c r="F14" s="3">
        <f t="shared" si="1"/>
        <v>963</v>
      </c>
      <c r="G14" s="102">
        <f t="shared" si="2"/>
        <v>426</v>
      </c>
      <c r="H14" s="17">
        <f t="shared" si="3"/>
        <v>1329</v>
      </c>
    </row>
    <row r="15" spans="1:18" ht="15.75" customHeight="1">
      <c r="A15" s="146"/>
      <c r="B15" s="62"/>
      <c r="C15" s="108">
        <f t="shared" si="4"/>
        <v>7500</v>
      </c>
      <c r="D15" s="82">
        <f t="shared" si="5"/>
        <v>450</v>
      </c>
      <c r="E15" s="16">
        <f t="shared" si="0"/>
        <v>266</v>
      </c>
      <c r="F15" s="3">
        <f t="shared" si="1"/>
        <v>963</v>
      </c>
      <c r="G15" s="102">
        <f t="shared" si="2"/>
        <v>426</v>
      </c>
      <c r="H15" s="17">
        <f t="shared" si="3"/>
        <v>1329</v>
      </c>
    </row>
    <row r="16" spans="1:18" ht="15.75" customHeight="1">
      <c r="A16" s="146"/>
      <c r="B16" s="62"/>
      <c r="C16" s="108">
        <f t="shared" si="4"/>
        <v>8700</v>
      </c>
      <c r="D16" s="82">
        <f t="shared" si="5"/>
        <v>522</v>
      </c>
      <c r="E16" s="16">
        <f t="shared" si="0"/>
        <v>266</v>
      </c>
      <c r="F16" s="3">
        <f t="shared" si="1"/>
        <v>963</v>
      </c>
      <c r="G16" s="102">
        <f t="shared" si="2"/>
        <v>426</v>
      </c>
      <c r="H16" s="17">
        <f t="shared" si="3"/>
        <v>1329</v>
      </c>
    </row>
    <row r="17" spans="1:8" ht="15.75" customHeight="1">
      <c r="A17" s="146"/>
      <c r="B17" s="62"/>
      <c r="C17" s="108">
        <f t="shared" si="4"/>
        <v>9900</v>
      </c>
      <c r="D17" s="82">
        <f t="shared" si="5"/>
        <v>594</v>
      </c>
      <c r="E17" s="16">
        <f t="shared" si="0"/>
        <v>266</v>
      </c>
      <c r="F17" s="3">
        <f t="shared" si="1"/>
        <v>963</v>
      </c>
      <c r="G17" s="102">
        <f t="shared" si="2"/>
        <v>426</v>
      </c>
      <c r="H17" s="17">
        <f t="shared" si="3"/>
        <v>1329</v>
      </c>
    </row>
    <row r="18" spans="1:8">
      <c r="A18" s="142" t="s">
        <v>51</v>
      </c>
      <c r="B18" s="13" t="str">
        <f>B121</f>
        <v>11100以下</v>
      </c>
      <c r="C18" s="52">
        <f>E121</f>
        <v>11100</v>
      </c>
      <c r="D18" s="13">
        <f t="shared" si="5"/>
        <v>666</v>
      </c>
      <c r="E18" s="14">
        <f t="shared" si="0"/>
        <v>266</v>
      </c>
      <c r="F18" s="13">
        <f t="shared" si="1"/>
        <v>963</v>
      </c>
      <c r="G18" s="102">
        <f t="shared" si="2"/>
        <v>426</v>
      </c>
      <c r="H18" s="17">
        <f t="shared" si="3"/>
        <v>1329</v>
      </c>
    </row>
    <row r="19" spans="1:8">
      <c r="A19" s="143"/>
      <c r="B19" s="13" t="str">
        <f t="shared" ref="B19:B27" si="6">B122</f>
        <v>11101-12540</v>
      </c>
      <c r="C19" s="52">
        <f t="shared" ref="C19:C28" si="7">E122</f>
        <v>12540</v>
      </c>
      <c r="D19" s="13">
        <f t="shared" si="5"/>
        <v>752</v>
      </c>
      <c r="E19" s="14">
        <f t="shared" si="0"/>
        <v>301</v>
      </c>
      <c r="F19" s="13">
        <f t="shared" si="1"/>
        <v>1084</v>
      </c>
      <c r="G19" s="102">
        <f t="shared" si="2"/>
        <v>426</v>
      </c>
      <c r="H19" s="17">
        <f t="shared" si="3"/>
        <v>1329</v>
      </c>
    </row>
    <row r="20" spans="1:8">
      <c r="A20" s="143"/>
      <c r="B20" s="13" t="str">
        <f t="shared" si="6"/>
        <v>12541-13500</v>
      </c>
      <c r="C20" s="52">
        <f t="shared" si="7"/>
        <v>13500</v>
      </c>
      <c r="D20" s="13">
        <f t="shared" si="5"/>
        <v>810</v>
      </c>
      <c r="E20" s="14">
        <f t="shared" si="0"/>
        <v>324</v>
      </c>
      <c r="F20" s="13">
        <f t="shared" si="1"/>
        <v>1165</v>
      </c>
      <c r="G20" s="102">
        <f t="shared" si="2"/>
        <v>426</v>
      </c>
      <c r="H20" s="17">
        <f t="shared" si="3"/>
        <v>1329</v>
      </c>
    </row>
    <row r="21" spans="1:8">
      <c r="A21" s="143"/>
      <c r="B21" s="13" t="str">
        <f t="shared" si="6"/>
        <v>13501-15840</v>
      </c>
      <c r="C21" s="52">
        <f t="shared" si="7"/>
        <v>15840</v>
      </c>
      <c r="D21" s="13">
        <f t="shared" si="5"/>
        <v>950</v>
      </c>
      <c r="E21" s="14">
        <f t="shared" si="0"/>
        <v>380</v>
      </c>
      <c r="F21" s="13">
        <f t="shared" si="1"/>
        <v>1362</v>
      </c>
      <c r="G21" s="102">
        <f t="shared" si="2"/>
        <v>426</v>
      </c>
      <c r="H21" s="17">
        <f t="shared" si="3"/>
        <v>1329</v>
      </c>
    </row>
    <row r="22" spans="1:8">
      <c r="A22" s="143"/>
      <c r="B22" s="13" t="str">
        <f t="shared" si="6"/>
        <v>15841-16500</v>
      </c>
      <c r="C22" s="52">
        <f t="shared" si="7"/>
        <v>16500</v>
      </c>
      <c r="D22" s="13">
        <f t="shared" si="5"/>
        <v>990</v>
      </c>
      <c r="E22" s="14">
        <f t="shared" si="0"/>
        <v>396</v>
      </c>
      <c r="F22" s="13">
        <f t="shared" si="1"/>
        <v>1418</v>
      </c>
      <c r="G22" s="102">
        <f t="shared" si="2"/>
        <v>426</v>
      </c>
      <c r="H22" s="17">
        <f t="shared" si="3"/>
        <v>1329</v>
      </c>
    </row>
    <row r="23" spans="1:8">
      <c r="A23" s="143"/>
      <c r="B23" s="13" t="str">
        <f t="shared" si="6"/>
        <v>16501-17280</v>
      </c>
      <c r="C23" s="52">
        <f t="shared" si="7"/>
        <v>17280</v>
      </c>
      <c r="D23" s="13">
        <f t="shared" si="5"/>
        <v>1037</v>
      </c>
      <c r="E23" s="14">
        <f t="shared" si="0"/>
        <v>415</v>
      </c>
      <c r="F23" s="13">
        <f t="shared" si="1"/>
        <v>1483</v>
      </c>
      <c r="G23" s="102">
        <f t="shared" si="2"/>
        <v>426</v>
      </c>
      <c r="H23" s="17">
        <f t="shared" si="3"/>
        <v>1329</v>
      </c>
    </row>
    <row r="24" spans="1:8">
      <c r="A24" s="143"/>
      <c r="B24" s="13" t="str">
        <f t="shared" si="6"/>
        <v>17281-17880</v>
      </c>
      <c r="C24" s="52">
        <f t="shared" si="7"/>
        <v>17880</v>
      </c>
      <c r="D24" s="13">
        <f t="shared" si="5"/>
        <v>1073</v>
      </c>
      <c r="E24" s="14">
        <f t="shared" si="0"/>
        <v>429</v>
      </c>
      <c r="F24" s="13">
        <f t="shared" si="1"/>
        <v>1533</v>
      </c>
      <c r="G24" s="102">
        <f t="shared" si="2"/>
        <v>426</v>
      </c>
      <c r="H24" s="17">
        <f t="shared" si="3"/>
        <v>1329</v>
      </c>
    </row>
    <row r="25" spans="1:8">
      <c r="A25" s="143"/>
      <c r="B25" s="13" t="str">
        <f t="shared" si="6"/>
        <v>17881-19047</v>
      </c>
      <c r="C25" s="52">
        <f t="shared" si="7"/>
        <v>19047</v>
      </c>
      <c r="D25" s="13">
        <f t="shared" si="5"/>
        <v>1143</v>
      </c>
      <c r="E25" s="14">
        <f t="shared" si="0"/>
        <v>457</v>
      </c>
      <c r="F25" s="13">
        <f t="shared" si="1"/>
        <v>1632</v>
      </c>
      <c r="G25" s="102">
        <f t="shared" si="2"/>
        <v>426</v>
      </c>
      <c r="H25" s="17">
        <f t="shared" si="3"/>
        <v>1329</v>
      </c>
    </row>
    <row r="26" spans="1:8">
      <c r="A26" s="143"/>
      <c r="B26" s="13" t="str">
        <f t="shared" si="6"/>
        <v>19048-20008</v>
      </c>
      <c r="C26" s="52">
        <f t="shared" si="7"/>
        <v>20008</v>
      </c>
      <c r="D26" s="13">
        <f t="shared" si="5"/>
        <v>1200</v>
      </c>
      <c r="E26" s="14">
        <f t="shared" si="0"/>
        <v>480</v>
      </c>
      <c r="F26" s="13">
        <f t="shared" si="1"/>
        <v>1713</v>
      </c>
      <c r="G26" s="102">
        <f t="shared" si="2"/>
        <v>426</v>
      </c>
      <c r="H26" s="17">
        <f t="shared" si="3"/>
        <v>1329</v>
      </c>
    </row>
    <row r="27" spans="1:8">
      <c r="A27" s="143"/>
      <c r="B27" s="13" t="str">
        <f t="shared" si="6"/>
        <v>20009-21009</v>
      </c>
      <c r="C27" s="52">
        <f t="shared" si="7"/>
        <v>21009</v>
      </c>
      <c r="D27" s="13">
        <f t="shared" si="5"/>
        <v>1261</v>
      </c>
      <c r="E27" s="14">
        <f t="shared" si="0"/>
        <v>504</v>
      </c>
      <c r="F27" s="13">
        <f t="shared" si="1"/>
        <v>1797</v>
      </c>
      <c r="G27" s="102">
        <f t="shared" si="2"/>
        <v>426</v>
      </c>
      <c r="H27" s="17">
        <f t="shared" si="3"/>
        <v>1329</v>
      </c>
    </row>
    <row r="28" spans="1:8">
      <c r="A28" s="143"/>
      <c r="B28" s="13" t="s">
        <v>83</v>
      </c>
      <c r="C28" s="52">
        <f t="shared" si="7"/>
        <v>22000</v>
      </c>
      <c r="D28" s="13">
        <f t="shared" si="5"/>
        <v>1320</v>
      </c>
      <c r="E28" s="14">
        <f t="shared" ref="E28:E59" si="8">K131</f>
        <v>528</v>
      </c>
      <c r="F28" s="13">
        <f t="shared" ref="F28:F59" si="9">P131</f>
        <v>1881</v>
      </c>
      <c r="G28" s="102">
        <f t="shared" si="2"/>
        <v>426</v>
      </c>
      <c r="H28" s="17">
        <f t="shared" si="3"/>
        <v>1329</v>
      </c>
    </row>
    <row r="29" spans="1:8">
      <c r="A29" s="143"/>
      <c r="B29" s="13" t="str">
        <f t="shared" ref="B29:B60" si="10">B132</f>
        <v>22001-23100</v>
      </c>
      <c r="C29" s="52">
        <f t="shared" ref="C29:C47" si="11">E132</f>
        <v>23100</v>
      </c>
      <c r="D29" s="13">
        <f t="shared" si="5"/>
        <v>1386</v>
      </c>
      <c r="E29" s="13">
        <f t="shared" si="8"/>
        <v>554</v>
      </c>
      <c r="F29" s="13">
        <f t="shared" si="9"/>
        <v>1974</v>
      </c>
      <c r="G29" s="102">
        <f t="shared" si="2"/>
        <v>426</v>
      </c>
      <c r="H29" s="17">
        <f t="shared" si="3"/>
        <v>1329</v>
      </c>
    </row>
    <row r="30" spans="1:8" ht="16.5" customHeight="1">
      <c r="A30" s="143"/>
      <c r="B30" s="13" t="str">
        <f t="shared" si="10"/>
        <v>23101-24000</v>
      </c>
      <c r="C30" s="52">
        <f t="shared" si="11"/>
        <v>24000</v>
      </c>
      <c r="D30" s="13">
        <f t="shared" si="5"/>
        <v>1440</v>
      </c>
      <c r="E30" s="13">
        <f t="shared" si="8"/>
        <v>576</v>
      </c>
      <c r="F30" s="13">
        <f t="shared" si="9"/>
        <v>2049</v>
      </c>
      <c r="G30" s="102">
        <f t="shared" si="2"/>
        <v>426</v>
      </c>
      <c r="H30" s="17">
        <f t="shared" si="3"/>
        <v>1329</v>
      </c>
    </row>
    <row r="31" spans="1:8">
      <c r="A31" s="143"/>
      <c r="B31" s="13" t="str">
        <f t="shared" si="10"/>
        <v>24001-25250</v>
      </c>
      <c r="C31" s="52">
        <f t="shared" si="11"/>
        <v>25250</v>
      </c>
      <c r="D31" s="13">
        <f t="shared" si="5"/>
        <v>1515</v>
      </c>
      <c r="E31" s="13">
        <f t="shared" si="8"/>
        <v>607</v>
      </c>
      <c r="F31" s="13">
        <f t="shared" si="9"/>
        <v>2154</v>
      </c>
      <c r="G31" s="102">
        <f t="shared" si="2"/>
        <v>426</v>
      </c>
      <c r="H31" s="17">
        <f t="shared" si="3"/>
        <v>1329</v>
      </c>
    </row>
    <row r="32" spans="1:8">
      <c r="A32" s="144"/>
      <c r="B32" s="13" t="str">
        <f t="shared" si="10"/>
        <v>25251-26400</v>
      </c>
      <c r="C32" s="52">
        <f t="shared" si="11"/>
        <v>26400</v>
      </c>
      <c r="D32" s="13">
        <f>ROUND(C32*0.06,0)</f>
        <v>1584</v>
      </c>
      <c r="E32" s="13">
        <f t="shared" si="8"/>
        <v>634</v>
      </c>
      <c r="F32" s="13">
        <f t="shared" si="9"/>
        <v>2252</v>
      </c>
      <c r="G32" s="102">
        <f t="shared" si="2"/>
        <v>426</v>
      </c>
      <c r="H32" s="17">
        <f t="shared" si="3"/>
        <v>1329</v>
      </c>
    </row>
    <row r="33" spans="1:8" ht="16.5">
      <c r="A33" s="101" t="s">
        <v>188</v>
      </c>
      <c r="B33" s="100" t="str">
        <f t="shared" si="10"/>
        <v>26401-27470</v>
      </c>
      <c r="C33" s="100">
        <f t="shared" si="11"/>
        <v>27470</v>
      </c>
      <c r="D33" s="90">
        <f>ROUND(C33*0.06,0)</f>
        <v>1648</v>
      </c>
      <c r="E33" s="91">
        <f t="shared" si="8"/>
        <v>659</v>
      </c>
      <c r="F33" s="90">
        <f t="shared" si="9"/>
        <v>2341</v>
      </c>
      <c r="G33" s="103">
        <f t="shared" si="2"/>
        <v>426</v>
      </c>
      <c r="H33" s="92">
        <f t="shared" si="3"/>
        <v>1329</v>
      </c>
    </row>
    <row r="34" spans="1:8" ht="16.5">
      <c r="A34" s="63" t="s">
        <v>189</v>
      </c>
      <c r="B34" s="3" t="str">
        <f>B137</f>
        <v>27401-27600</v>
      </c>
      <c r="C34" s="1">
        <f t="shared" si="11"/>
        <v>27600</v>
      </c>
      <c r="D34" s="3">
        <f t="shared" si="5"/>
        <v>1656</v>
      </c>
      <c r="E34" s="16">
        <f t="shared" si="8"/>
        <v>662</v>
      </c>
      <c r="F34" s="3">
        <f t="shared" si="9"/>
        <v>2353</v>
      </c>
      <c r="G34" s="102">
        <f t="shared" si="2"/>
        <v>428</v>
      </c>
      <c r="H34" s="17">
        <f t="shared" si="3"/>
        <v>1336</v>
      </c>
    </row>
    <row r="35" spans="1:8" ht="16.5">
      <c r="A35" s="63" t="s">
        <v>190</v>
      </c>
      <c r="B35" s="3" t="str">
        <f t="shared" si="10"/>
        <v>27601-28800</v>
      </c>
      <c r="C35" s="1">
        <f t="shared" si="11"/>
        <v>28800</v>
      </c>
      <c r="D35" s="3">
        <f t="shared" si="5"/>
        <v>1728</v>
      </c>
      <c r="E35" s="16">
        <f t="shared" si="8"/>
        <v>692</v>
      </c>
      <c r="F35" s="3">
        <f t="shared" si="9"/>
        <v>2456</v>
      </c>
      <c r="G35" s="102">
        <f t="shared" si="2"/>
        <v>447</v>
      </c>
      <c r="H35" s="17">
        <f t="shared" si="3"/>
        <v>1394</v>
      </c>
    </row>
    <row r="36" spans="1:8" ht="16.5">
      <c r="A36" s="63" t="s">
        <v>108</v>
      </c>
      <c r="B36" s="3" t="str">
        <f t="shared" si="10"/>
        <v>28801-30300</v>
      </c>
      <c r="C36" s="1">
        <f t="shared" si="11"/>
        <v>30300</v>
      </c>
      <c r="D36" s="3">
        <f t="shared" si="5"/>
        <v>1818</v>
      </c>
      <c r="E36" s="16">
        <f t="shared" si="8"/>
        <v>728</v>
      </c>
      <c r="F36" s="3">
        <f t="shared" si="9"/>
        <v>2583</v>
      </c>
      <c r="G36" s="102">
        <f t="shared" si="2"/>
        <v>470</v>
      </c>
      <c r="H36" s="17">
        <f t="shared" si="3"/>
        <v>1466</v>
      </c>
    </row>
    <row r="37" spans="1:8" ht="16.5">
      <c r="A37" s="63" t="s">
        <v>109</v>
      </c>
      <c r="B37" s="3" t="str">
        <f t="shared" si="10"/>
        <v>30301-31800</v>
      </c>
      <c r="C37" s="1">
        <f t="shared" si="11"/>
        <v>31800</v>
      </c>
      <c r="D37" s="3">
        <f t="shared" si="5"/>
        <v>1908</v>
      </c>
      <c r="E37" s="16">
        <f t="shared" si="8"/>
        <v>764</v>
      </c>
      <c r="F37" s="3">
        <f t="shared" si="9"/>
        <v>2712</v>
      </c>
      <c r="G37" s="102">
        <f t="shared" si="2"/>
        <v>493</v>
      </c>
      <c r="H37" s="17">
        <f t="shared" si="3"/>
        <v>1539</v>
      </c>
    </row>
    <row r="38" spans="1:8" ht="16.5">
      <c r="A38" s="63" t="s">
        <v>110</v>
      </c>
      <c r="B38" s="3" t="str">
        <f t="shared" si="10"/>
        <v>31801-33300</v>
      </c>
      <c r="C38" s="1">
        <f t="shared" si="11"/>
        <v>33300</v>
      </c>
      <c r="D38" s="3">
        <f t="shared" si="5"/>
        <v>1998</v>
      </c>
      <c r="E38" s="16">
        <f t="shared" si="8"/>
        <v>800</v>
      </c>
      <c r="F38" s="3">
        <f t="shared" si="9"/>
        <v>2838</v>
      </c>
      <c r="G38" s="102">
        <f t="shared" si="2"/>
        <v>516</v>
      </c>
      <c r="H38" s="17">
        <f t="shared" si="3"/>
        <v>1611</v>
      </c>
    </row>
    <row r="39" spans="1:8" ht="16.5">
      <c r="A39" s="63" t="s">
        <v>111</v>
      </c>
      <c r="B39" s="3" t="str">
        <f t="shared" si="10"/>
        <v>33301-34800</v>
      </c>
      <c r="C39" s="1">
        <f t="shared" si="11"/>
        <v>34800</v>
      </c>
      <c r="D39" s="3">
        <f t="shared" si="5"/>
        <v>2088</v>
      </c>
      <c r="E39" s="16">
        <f t="shared" si="8"/>
        <v>836</v>
      </c>
      <c r="F39" s="3">
        <f t="shared" si="9"/>
        <v>2968</v>
      </c>
      <c r="G39" s="102">
        <f t="shared" si="2"/>
        <v>540</v>
      </c>
      <c r="H39" s="17">
        <f t="shared" si="3"/>
        <v>1684</v>
      </c>
    </row>
    <row r="40" spans="1:8" ht="16.5">
      <c r="A40" s="63" t="s">
        <v>112</v>
      </c>
      <c r="B40" s="3" t="str">
        <f t="shared" si="10"/>
        <v>34801-36300</v>
      </c>
      <c r="C40" s="1">
        <f t="shared" si="11"/>
        <v>36300</v>
      </c>
      <c r="D40" s="3">
        <f t="shared" si="5"/>
        <v>2178</v>
      </c>
      <c r="E40" s="16">
        <f t="shared" si="8"/>
        <v>872</v>
      </c>
      <c r="F40" s="3">
        <f t="shared" si="9"/>
        <v>3094</v>
      </c>
      <c r="G40" s="102">
        <f t="shared" si="2"/>
        <v>563</v>
      </c>
      <c r="H40" s="17">
        <f t="shared" si="3"/>
        <v>1757</v>
      </c>
    </row>
    <row r="41" spans="1:8" ht="16.5">
      <c r="A41" s="63" t="s">
        <v>113</v>
      </c>
      <c r="B41" s="3" t="str">
        <f t="shared" si="10"/>
        <v>36301-38200</v>
      </c>
      <c r="C41" s="1">
        <f t="shared" si="11"/>
        <v>38200</v>
      </c>
      <c r="D41" s="3">
        <f t="shared" si="5"/>
        <v>2292</v>
      </c>
      <c r="E41" s="16">
        <f t="shared" si="8"/>
        <v>916</v>
      </c>
      <c r="F41" s="3">
        <f t="shared" si="9"/>
        <v>3256</v>
      </c>
      <c r="G41" s="102">
        <f t="shared" si="2"/>
        <v>592</v>
      </c>
      <c r="H41" s="17">
        <f t="shared" si="3"/>
        <v>1849</v>
      </c>
    </row>
    <row r="42" spans="1:8" ht="16.5">
      <c r="A42" s="63" t="s">
        <v>114</v>
      </c>
      <c r="B42" s="3" t="str">
        <f t="shared" si="10"/>
        <v>38201-40100</v>
      </c>
      <c r="C42" s="1">
        <f t="shared" si="11"/>
        <v>40100</v>
      </c>
      <c r="D42" s="3">
        <f t="shared" si="5"/>
        <v>2406</v>
      </c>
      <c r="E42" s="16">
        <f t="shared" si="8"/>
        <v>962</v>
      </c>
      <c r="F42" s="3">
        <f t="shared" si="9"/>
        <v>3419</v>
      </c>
      <c r="G42" s="102">
        <f t="shared" si="2"/>
        <v>622</v>
      </c>
      <c r="H42" s="17">
        <f t="shared" si="3"/>
        <v>1940</v>
      </c>
    </row>
    <row r="43" spans="1:8" ht="16.5">
      <c r="A43" s="63" t="s">
        <v>115</v>
      </c>
      <c r="B43" s="3" t="str">
        <f t="shared" si="10"/>
        <v>40101-42000</v>
      </c>
      <c r="C43" s="1">
        <f t="shared" si="11"/>
        <v>42000</v>
      </c>
      <c r="D43" s="3">
        <f t="shared" si="5"/>
        <v>2520</v>
      </c>
      <c r="E43" s="16">
        <f t="shared" si="8"/>
        <v>1008</v>
      </c>
      <c r="F43" s="3">
        <f t="shared" si="9"/>
        <v>3581</v>
      </c>
      <c r="G43" s="102">
        <f t="shared" si="2"/>
        <v>651</v>
      </c>
      <c r="H43" s="17">
        <f t="shared" si="3"/>
        <v>2032</v>
      </c>
    </row>
    <row r="44" spans="1:8" ht="16.5">
      <c r="A44" s="63" t="s">
        <v>116</v>
      </c>
      <c r="B44" s="3" t="str">
        <f t="shared" si="10"/>
        <v>42001-43900</v>
      </c>
      <c r="C44" s="1">
        <f t="shared" si="11"/>
        <v>43900</v>
      </c>
      <c r="D44" s="3">
        <f t="shared" si="5"/>
        <v>2634</v>
      </c>
      <c r="E44" s="16">
        <f t="shared" si="8"/>
        <v>1054</v>
      </c>
      <c r="F44" s="3">
        <f t="shared" si="9"/>
        <v>3742</v>
      </c>
      <c r="G44" s="102">
        <f t="shared" ref="G44:G75" si="12">Q147</f>
        <v>681</v>
      </c>
      <c r="H44" s="17">
        <f t="shared" ref="H44:H75" si="13">R147</f>
        <v>2124</v>
      </c>
    </row>
    <row r="45" spans="1:8" ht="16.5">
      <c r="A45" s="93" t="s">
        <v>191</v>
      </c>
      <c r="B45" s="29" t="str">
        <f t="shared" si="10"/>
        <v>43901-45800</v>
      </c>
      <c r="C45" s="109">
        <f t="shared" si="11"/>
        <v>45800</v>
      </c>
      <c r="D45" s="29">
        <f t="shared" si="5"/>
        <v>2748</v>
      </c>
      <c r="E45" s="34">
        <f t="shared" si="8"/>
        <v>1100</v>
      </c>
      <c r="F45" s="29">
        <f t="shared" si="9"/>
        <v>3905</v>
      </c>
      <c r="G45" s="102">
        <f t="shared" si="12"/>
        <v>710</v>
      </c>
      <c r="H45" s="17">
        <f t="shared" si="13"/>
        <v>2216</v>
      </c>
    </row>
    <row r="46" spans="1:8" s="83" customFormat="1" ht="16.5">
      <c r="A46" s="63" t="s">
        <v>192</v>
      </c>
      <c r="B46" s="3" t="str">
        <f t="shared" si="10"/>
        <v>45801-48200</v>
      </c>
      <c r="C46" s="35">
        <f t="shared" si="11"/>
        <v>48200</v>
      </c>
      <c r="D46" s="3">
        <f t="shared" si="5"/>
        <v>2892</v>
      </c>
      <c r="E46" s="34">
        <f t="shared" si="8"/>
        <v>1100</v>
      </c>
      <c r="F46" s="29">
        <f t="shared" si="9"/>
        <v>3907</v>
      </c>
      <c r="G46" s="102">
        <f t="shared" si="12"/>
        <v>748</v>
      </c>
      <c r="H46" s="17">
        <f t="shared" si="13"/>
        <v>2332</v>
      </c>
    </row>
    <row r="47" spans="1:8" s="68" customFormat="1" ht="16.5">
      <c r="A47" s="63" t="s">
        <v>193</v>
      </c>
      <c r="B47" s="3" t="str">
        <f t="shared" si="10"/>
        <v>48201-50600</v>
      </c>
      <c r="C47" s="1">
        <f t="shared" si="11"/>
        <v>50600</v>
      </c>
      <c r="D47" s="3">
        <f t="shared" si="5"/>
        <v>3036</v>
      </c>
      <c r="E47" s="34">
        <f t="shared" si="8"/>
        <v>1100</v>
      </c>
      <c r="F47" s="29">
        <f t="shared" si="9"/>
        <v>3910</v>
      </c>
      <c r="G47" s="102">
        <f t="shared" si="12"/>
        <v>785</v>
      </c>
      <c r="H47" s="17">
        <f t="shared" si="13"/>
        <v>2449</v>
      </c>
    </row>
    <row r="48" spans="1:8" ht="16.5">
      <c r="A48" s="63" t="s">
        <v>194</v>
      </c>
      <c r="B48" s="3" t="str">
        <f t="shared" si="10"/>
        <v>50601-53000</v>
      </c>
      <c r="C48" s="1">
        <f t="shared" ref="C48:C72" si="14">E151</f>
        <v>53000</v>
      </c>
      <c r="D48" s="3">
        <f t="shared" si="5"/>
        <v>3180</v>
      </c>
      <c r="E48" s="34">
        <f t="shared" si="8"/>
        <v>1100</v>
      </c>
      <c r="F48" s="29">
        <f t="shared" si="9"/>
        <v>3912</v>
      </c>
      <c r="G48" s="102">
        <f t="shared" si="12"/>
        <v>822</v>
      </c>
      <c r="H48" s="17">
        <f t="shared" si="13"/>
        <v>2565</v>
      </c>
    </row>
    <row r="49" spans="1:8" ht="16.5">
      <c r="A49" s="63" t="s">
        <v>117</v>
      </c>
      <c r="B49" s="3" t="str">
        <f t="shared" si="10"/>
        <v>53001-55400</v>
      </c>
      <c r="C49" s="1">
        <f t="shared" si="14"/>
        <v>55400</v>
      </c>
      <c r="D49" s="3">
        <f t="shared" si="5"/>
        <v>3324</v>
      </c>
      <c r="E49" s="34">
        <f t="shared" si="8"/>
        <v>1100</v>
      </c>
      <c r="F49" s="29">
        <f t="shared" si="9"/>
        <v>3914</v>
      </c>
      <c r="G49" s="102">
        <f t="shared" si="12"/>
        <v>859</v>
      </c>
      <c r="H49" s="17">
        <f t="shared" si="13"/>
        <v>2681</v>
      </c>
    </row>
    <row r="50" spans="1:8" ht="16.5">
      <c r="A50" s="63" t="s">
        <v>118</v>
      </c>
      <c r="B50" s="3" t="str">
        <f t="shared" si="10"/>
        <v>55401-57800</v>
      </c>
      <c r="C50" s="1">
        <f t="shared" si="14"/>
        <v>57800</v>
      </c>
      <c r="D50" s="3">
        <f t="shared" si="5"/>
        <v>3468</v>
      </c>
      <c r="E50" s="34">
        <f t="shared" si="8"/>
        <v>1100</v>
      </c>
      <c r="F50" s="29">
        <f t="shared" si="9"/>
        <v>3917</v>
      </c>
      <c r="G50" s="102">
        <f t="shared" si="12"/>
        <v>896</v>
      </c>
      <c r="H50" s="17">
        <f t="shared" si="13"/>
        <v>2797</v>
      </c>
    </row>
    <row r="51" spans="1:8" ht="16.5">
      <c r="A51" s="63" t="s">
        <v>119</v>
      </c>
      <c r="B51" s="3" t="str">
        <f t="shared" si="10"/>
        <v>57801-60800</v>
      </c>
      <c r="C51" s="1">
        <f t="shared" si="14"/>
        <v>60800</v>
      </c>
      <c r="D51" s="3">
        <f t="shared" si="5"/>
        <v>3648</v>
      </c>
      <c r="E51" s="34">
        <f t="shared" si="8"/>
        <v>1100</v>
      </c>
      <c r="F51" s="29">
        <f t="shared" si="9"/>
        <v>3920</v>
      </c>
      <c r="G51" s="102">
        <f t="shared" si="12"/>
        <v>943</v>
      </c>
      <c r="H51" s="17">
        <f t="shared" si="13"/>
        <v>2942</v>
      </c>
    </row>
    <row r="52" spans="1:8" ht="16.5">
      <c r="A52" s="63" t="s">
        <v>120</v>
      </c>
      <c r="B52" s="3" t="str">
        <f t="shared" si="10"/>
        <v>60801-63800</v>
      </c>
      <c r="C52" s="1">
        <f t="shared" si="14"/>
        <v>63800</v>
      </c>
      <c r="D52" s="3">
        <f t="shared" si="5"/>
        <v>3828</v>
      </c>
      <c r="E52" s="34">
        <f t="shared" si="8"/>
        <v>1100</v>
      </c>
      <c r="F52" s="29">
        <f t="shared" si="9"/>
        <v>3923</v>
      </c>
      <c r="G52" s="102">
        <f t="shared" si="12"/>
        <v>990</v>
      </c>
      <c r="H52" s="17">
        <f t="shared" si="13"/>
        <v>3087</v>
      </c>
    </row>
    <row r="53" spans="1:8" ht="16.5">
      <c r="A53" s="63" t="s">
        <v>121</v>
      </c>
      <c r="B53" s="3" t="str">
        <f t="shared" si="10"/>
        <v>63801-66800</v>
      </c>
      <c r="C53" s="1">
        <f t="shared" si="14"/>
        <v>66800</v>
      </c>
      <c r="D53" s="3">
        <f t="shared" si="5"/>
        <v>4008</v>
      </c>
      <c r="E53" s="34">
        <f t="shared" si="8"/>
        <v>1100</v>
      </c>
      <c r="F53" s="29">
        <f t="shared" si="9"/>
        <v>3926</v>
      </c>
      <c r="G53" s="102">
        <f t="shared" si="12"/>
        <v>1036</v>
      </c>
      <c r="H53" s="17">
        <f t="shared" si="13"/>
        <v>3233</v>
      </c>
    </row>
    <row r="54" spans="1:8" ht="16.5">
      <c r="A54" s="63" t="s">
        <v>122</v>
      </c>
      <c r="B54" s="3" t="str">
        <f t="shared" si="10"/>
        <v>66801-69800</v>
      </c>
      <c r="C54" s="1">
        <f t="shared" si="14"/>
        <v>69800</v>
      </c>
      <c r="D54" s="3">
        <f t="shared" si="5"/>
        <v>4188</v>
      </c>
      <c r="E54" s="34">
        <f t="shared" si="8"/>
        <v>1100</v>
      </c>
      <c r="F54" s="29">
        <f t="shared" si="9"/>
        <v>3929</v>
      </c>
      <c r="G54" s="102">
        <f t="shared" si="12"/>
        <v>1083</v>
      </c>
      <c r="H54" s="17">
        <f t="shared" si="13"/>
        <v>3378</v>
      </c>
    </row>
    <row r="55" spans="1:8" ht="16.5">
      <c r="A55" s="93" t="s">
        <v>195</v>
      </c>
      <c r="B55" s="29" t="str">
        <f t="shared" si="10"/>
        <v>69801-72800</v>
      </c>
      <c r="C55" s="109">
        <f t="shared" si="14"/>
        <v>72800</v>
      </c>
      <c r="D55" s="29">
        <f t="shared" si="5"/>
        <v>4368</v>
      </c>
      <c r="E55" s="34">
        <f t="shared" si="8"/>
        <v>1100</v>
      </c>
      <c r="F55" s="29">
        <f t="shared" si="9"/>
        <v>3932</v>
      </c>
      <c r="G55" s="102">
        <f t="shared" si="12"/>
        <v>1129</v>
      </c>
      <c r="H55" s="17">
        <f t="shared" si="13"/>
        <v>3523</v>
      </c>
    </row>
    <row r="56" spans="1:8" ht="16.5">
      <c r="A56" s="63" t="s">
        <v>196</v>
      </c>
      <c r="B56" s="3" t="str">
        <f t="shared" si="10"/>
        <v>72801-76500</v>
      </c>
      <c r="C56" s="1">
        <f t="shared" si="14"/>
        <v>76500</v>
      </c>
      <c r="D56" s="3">
        <f t="shared" si="5"/>
        <v>4590</v>
      </c>
      <c r="E56" s="34">
        <f t="shared" si="8"/>
        <v>1100</v>
      </c>
      <c r="F56" s="29">
        <f t="shared" si="9"/>
        <v>3932</v>
      </c>
      <c r="G56" s="102">
        <f t="shared" si="12"/>
        <v>1187</v>
      </c>
      <c r="H56" s="17">
        <f t="shared" si="13"/>
        <v>3702</v>
      </c>
    </row>
    <row r="57" spans="1:8" ht="16.5">
      <c r="A57" s="63" t="s">
        <v>197</v>
      </c>
      <c r="B57" s="3" t="str">
        <f t="shared" si="10"/>
        <v>76501-80200</v>
      </c>
      <c r="C57" s="1">
        <f t="shared" si="14"/>
        <v>80200</v>
      </c>
      <c r="D57" s="3">
        <f t="shared" si="5"/>
        <v>4812</v>
      </c>
      <c r="E57" s="34">
        <f t="shared" si="8"/>
        <v>1100</v>
      </c>
      <c r="F57" s="29">
        <f t="shared" si="9"/>
        <v>3932</v>
      </c>
      <c r="G57" s="102">
        <f t="shared" si="12"/>
        <v>1244</v>
      </c>
      <c r="H57" s="17">
        <f t="shared" si="13"/>
        <v>3881</v>
      </c>
    </row>
    <row r="58" spans="1:8" ht="16.5">
      <c r="A58" s="63" t="s">
        <v>123</v>
      </c>
      <c r="B58" s="3" t="str">
        <f t="shared" si="10"/>
        <v>80201-83900</v>
      </c>
      <c r="C58" s="1">
        <f t="shared" si="14"/>
        <v>83900</v>
      </c>
      <c r="D58" s="3">
        <f t="shared" si="5"/>
        <v>5034</v>
      </c>
      <c r="E58" s="34">
        <f t="shared" si="8"/>
        <v>1100</v>
      </c>
      <c r="F58" s="29">
        <f t="shared" si="9"/>
        <v>3932</v>
      </c>
      <c r="G58" s="102">
        <f t="shared" si="12"/>
        <v>1301</v>
      </c>
      <c r="H58" s="17">
        <f t="shared" si="13"/>
        <v>4060</v>
      </c>
    </row>
    <row r="59" spans="1:8" ht="16.5">
      <c r="A59" s="63" t="s">
        <v>124</v>
      </c>
      <c r="B59" s="3" t="str">
        <f t="shared" si="10"/>
        <v>83901-87600</v>
      </c>
      <c r="C59" s="1">
        <f t="shared" si="14"/>
        <v>87600</v>
      </c>
      <c r="D59" s="3">
        <f t="shared" si="5"/>
        <v>5256</v>
      </c>
      <c r="E59" s="34">
        <f t="shared" si="8"/>
        <v>1100</v>
      </c>
      <c r="F59" s="29">
        <f t="shared" si="9"/>
        <v>3932</v>
      </c>
      <c r="G59" s="102">
        <f t="shared" si="12"/>
        <v>1359</v>
      </c>
      <c r="H59" s="17">
        <f t="shared" si="13"/>
        <v>4239</v>
      </c>
    </row>
    <row r="60" spans="1:8" ht="16.5">
      <c r="A60" s="63" t="s">
        <v>125</v>
      </c>
      <c r="B60" s="3" t="str">
        <f t="shared" si="10"/>
        <v>87601-92100</v>
      </c>
      <c r="C60" s="1">
        <f t="shared" si="14"/>
        <v>92100</v>
      </c>
      <c r="D60" s="3">
        <f t="shared" si="5"/>
        <v>5526</v>
      </c>
      <c r="E60" s="34">
        <f t="shared" ref="E60:E82" si="15">K163</f>
        <v>1100</v>
      </c>
      <c r="F60" s="29">
        <f t="shared" ref="F60:F82" si="16">P163</f>
        <v>3932</v>
      </c>
      <c r="G60" s="102">
        <f t="shared" si="12"/>
        <v>1428</v>
      </c>
      <c r="H60" s="17">
        <f t="shared" si="13"/>
        <v>4457</v>
      </c>
    </row>
    <row r="61" spans="1:8" ht="16.5">
      <c r="A61" s="63" t="s">
        <v>126</v>
      </c>
      <c r="B61" s="3" t="str">
        <f t="shared" ref="B61:B77" si="17">B164</f>
        <v>92101-96600</v>
      </c>
      <c r="C61" s="1">
        <f t="shared" si="14"/>
        <v>96600</v>
      </c>
      <c r="D61" s="3">
        <f t="shared" si="5"/>
        <v>5796</v>
      </c>
      <c r="E61" s="34">
        <f t="shared" si="15"/>
        <v>1100</v>
      </c>
      <c r="F61" s="29">
        <f t="shared" si="16"/>
        <v>3932</v>
      </c>
      <c r="G61" s="102">
        <f t="shared" si="12"/>
        <v>1498</v>
      </c>
      <c r="H61" s="17">
        <f t="shared" si="13"/>
        <v>4675</v>
      </c>
    </row>
    <row r="62" spans="1:8" ht="16.5">
      <c r="A62" s="63" t="s">
        <v>127</v>
      </c>
      <c r="B62" s="3" t="str">
        <f t="shared" si="17"/>
        <v>96601-101100</v>
      </c>
      <c r="C62" s="1">
        <f t="shared" si="14"/>
        <v>101100</v>
      </c>
      <c r="D62" s="3">
        <f t="shared" si="5"/>
        <v>6066</v>
      </c>
      <c r="E62" s="34">
        <f t="shared" si="15"/>
        <v>1100</v>
      </c>
      <c r="F62" s="29">
        <f t="shared" si="16"/>
        <v>3932</v>
      </c>
      <c r="G62" s="102">
        <f t="shared" si="12"/>
        <v>1568</v>
      </c>
      <c r="H62" s="17">
        <f t="shared" si="13"/>
        <v>4892</v>
      </c>
    </row>
    <row r="63" spans="1:8" ht="16.5">
      <c r="A63" s="63" t="s">
        <v>128</v>
      </c>
      <c r="B63" s="3" t="str">
        <f t="shared" si="17"/>
        <v>101101-105600</v>
      </c>
      <c r="C63" s="1">
        <f t="shared" si="14"/>
        <v>105600</v>
      </c>
      <c r="D63" s="3">
        <f t="shared" si="5"/>
        <v>6336</v>
      </c>
      <c r="E63" s="34">
        <f t="shared" si="15"/>
        <v>1100</v>
      </c>
      <c r="F63" s="29">
        <f t="shared" si="16"/>
        <v>3932</v>
      </c>
      <c r="G63" s="102">
        <f t="shared" si="12"/>
        <v>1638</v>
      </c>
      <c r="H63" s="17">
        <f t="shared" si="13"/>
        <v>5110</v>
      </c>
    </row>
    <row r="64" spans="1:8" ht="16.5">
      <c r="A64" s="63" t="s">
        <v>129</v>
      </c>
      <c r="B64" s="3" t="str">
        <f t="shared" si="17"/>
        <v>105601-110100</v>
      </c>
      <c r="C64" s="1">
        <f t="shared" si="14"/>
        <v>110100</v>
      </c>
      <c r="D64" s="3">
        <f t="shared" si="5"/>
        <v>6606</v>
      </c>
      <c r="E64" s="34">
        <f t="shared" si="15"/>
        <v>1100</v>
      </c>
      <c r="F64" s="29">
        <f t="shared" si="16"/>
        <v>3932</v>
      </c>
      <c r="G64" s="102">
        <f t="shared" si="12"/>
        <v>1708</v>
      </c>
      <c r="H64" s="17">
        <f t="shared" si="13"/>
        <v>5328</v>
      </c>
    </row>
    <row r="65" spans="1:8" ht="16.5">
      <c r="A65" s="63" t="s">
        <v>130</v>
      </c>
      <c r="B65" s="3" t="str">
        <f t="shared" si="17"/>
        <v>110101-115500</v>
      </c>
      <c r="C65" s="1">
        <f t="shared" si="14"/>
        <v>115500</v>
      </c>
      <c r="D65" s="3">
        <f t="shared" si="5"/>
        <v>6930</v>
      </c>
      <c r="E65" s="34">
        <f t="shared" si="15"/>
        <v>1100</v>
      </c>
      <c r="F65" s="29">
        <f t="shared" si="16"/>
        <v>3932</v>
      </c>
      <c r="G65" s="102">
        <f t="shared" si="12"/>
        <v>1791</v>
      </c>
      <c r="H65" s="17">
        <f t="shared" si="13"/>
        <v>5589</v>
      </c>
    </row>
    <row r="66" spans="1:8" ht="16.5">
      <c r="A66" s="63" t="s">
        <v>131</v>
      </c>
      <c r="B66" s="3" t="str">
        <f t="shared" si="17"/>
        <v>115501-120900</v>
      </c>
      <c r="C66" s="1">
        <f t="shared" si="14"/>
        <v>120900</v>
      </c>
      <c r="D66" s="3">
        <f t="shared" si="5"/>
        <v>7254</v>
      </c>
      <c r="E66" s="34">
        <f t="shared" si="15"/>
        <v>1100</v>
      </c>
      <c r="F66" s="29">
        <f t="shared" si="16"/>
        <v>3932</v>
      </c>
      <c r="G66" s="102">
        <f t="shared" si="12"/>
        <v>1875</v>
      </c>
      <c r="H66" s="17">
        <f t="shared" si="13"/>
        <v>5850</v>
      </c>
    </row>
    <row r="67" spans="1:8" ht="16.5">
      <c r="A67" s="63" t="s">
        <v>132</v>
      </c>
      <c r="B67" s="3" t="str">
        <f t="shared" si="17"/>
        <v>120901-126300</v>
      </c>
      <c r="C67" s="1">
        <f t="shared" si="14"/>
        <v>126300</v>
      </c>
      <c r="D67" s="3">
        <f t="shared" si="5"/>
        <v>7578</v>
      </c>
      <c r="E67" s="34">
        <f t="shared" si="15"/>
        <v>1100</v>
      </c>
      <c r="F67" s="29">
        <f t="shared" si="16"/>
        <v>3932</v>
      </c>
      <c r="G67" s="102">
        <f t="shared" si="12"/>
        <v>1959</v>
      </c>
      <c r="H67" s="17">
        <f t="shared" si="13"/>
        <v>6112</v>
      </c>
    </row>
    <row r="68" spans="1:8" ht="16.5">
      <c r="A68" s="63" t="s">
        <v>133</v>
      </c>
      <c r="B68" s="3" t="str">
        <f t="shared" si="17"/>
        <v>126301-131700</v>
      </c>
      <c r="C68" s="1">
        <f t="shared" si="14"/>
        <v>131700</v>
      </c>
      <c r="D68" s="3">
        <f t="shared" si="5"/>
        <v>7902</v>
      </c>
      <c r="E68" s="34">
        <f t="shared" si="15"/>
        <v>1100</v>
      </c>
      <c r="F68" s="29">
        <f t="shared" si="16"/>
        <v>3932</v>
      </c>
      <c r="G68" s="102">
        <f t="shared" si="12"/>
        <v>2043</v>
      </c>
      <c r="H68" s="17">
        <f t="shared" si="13"/>
        <v>6373</v>
      </c>
    </row>
    <row r="69" spans="1:8" ht="16.5">
      <c r="A69" s="63" t="s">
        <v>134</v>
      </c>
      <c r="B69" s="3" t="str">
        <f t="shared" si="17"/>
        <v>131701-137100</v>
      </c>
      <c r="C69" s="1">
        <f t="shared" si="14"/>
        <v>137100</v>
      </c>
      <c r="D69" s="3">
        <f t="shared" si="5"/>
        <v>8226</v>
      </c>
      <c r="E69" s="34">
        <f t="shared" si="15"/>
        <v>1100</v>
      </c>
      <c r="F69" s="29">
        <f t="shared" si="16"/>
        <v>3932</v>
      </c>
      <c r="G69" s="102">
        <f t="shared" si="12"/>
        <v>2126</v>
      </c>
      <c r="H69" s="17">
        <f t="shared" si="13"/>
        <v>6634</v>
      </c>
    </row>
    <row r="70" spans="1:8" ht="16.5">
      <c r="A70" s="63" t="s">
        <v>135</v>
      </c>
      <c r="B70" s="3" t="str">
        <f t="shared" si="17"/>
        <v>137101-142500</v>
      </c>
      <c r="C70" s="1">
        <f t="shared" si="14"/>
        <v>142500</v>
      </c>
      <c r="D70" s="3">
        <f t="shared" si="5"/>
        <v>8550</v>
      </c>
      <c r="E70" s="34">
        <f t="shared" si="15"/>
        <v>1100</v>
      </c>
      <c r="F70" s="29">
        <f t="shared" si="16"/>
        <v>3932</v>
      </c>
      <c r="G70" s="102">
        <f t="shared" si="12"/>
        <v>2210</v>
      </c>
      <c r="H70" s="17">
        <f t="shared" si="13"/>
        <v>6896</v>
      </c>
    </row>
    <row r="71" spans="1:8" ht="16.5">
      <c r="A71" s="63" t="s">
        <v>136</v>
      </c>
      <c r="B71" s="3" t="str">
        <f t="shared" si="17"/>
        <v>142501-147900</v>
      </c>
      <c r="C71" s="1">
        <f t="shared" si="14"/>
        <v>147900</v>
      </c>
      <c r="D71" s="3">
        <f t="shared" si="5"/>
        <v>8874</v>
      </c>
      <c r="E71" s="34">
        <f t="shared" si="15"/>
        <v>1100</v>
      </c>
      <c r="F71" s="29">
        <f t="shared" si="16"/>
        <v>3932</v>
      </c>
      <c r="G71" s="102">
        <f t="shared" si="12"/>
        <v>2294</v>
      </c>
      <c r="H71" s="17">
        <f t="shared" si="13"/>
        <v>7157</v>
      </c>
    </row>
    <row r="72" spans="1:8" ht="16.5">
      <c r="A72" s="94" t="s">
        <v>198</v>
      </c>
      <c r="B72" s="29" t="str">
        <f t="shared" si="17"/>
        <v>147901-150000</v>
      </c>
      <c r="C72" s="109">
        <f t="shared" si="14"/>
        <v>150000</v>
      </c>
      <c r="D72" s="29">
        <f t="shared" si="5"/>
        <v>9000</v>
      </c>
      <c r="E72" s="34">
        <f t="shared" si="15"/>
        <v>1100</v>
      </c>
      <c r="F72" s="29">
        <f t="shared" si="16"/>
        <v>3932</v>
      </c>
      <c r="G72" s="102">
        <f t="shared" si="12"/>
        <v>2327</v>
      </c>
      <c r="H72" s="17">
        <f t="shared" si="13"/>
        <v>7259</v>
      </c>
    </row>
    <row r="73" spans="1:8" ht="16.5">
      <c r="A73" s="84" t="s">
        <v>199</v>
      </c>
      <c r="B73" s="3" t="str">
        <f t="shared" si="17"/>
        <v>150001-156400</v>
      </c>
      <c r="C73" s="109">
        <f t="shared" ref="C73:C82" si="18">E176</f>
        <v>150000</v>
      </c>
      <c r="D73" s="29">
        <f t="shared" si="5"/>
        <v>9000</v>
      </c>
      <c r="E73" s="34">
        <f t="shared" si="15"/>
        <v>1100</v>
      </c>
      <c r="F73" s="29">
        <f t="shared" si="16"/>
        <v>3932</v>
      </c>
      <c r="G73" s="102">
        <f t="shared" si="12"/>
        <v>2426</v>
      </c>
      <c r="H73" s="17">
        <f t="shared" si="13"/>
        <v>7568</v>
      </c>
    </row>
    <row r="74" spans="1:8" s="69" customFormat="1" ht="16.5">
      <c r="A74" s="84" t="s">
        <v>200</v>
      </c>
      <c r="B74" s="3" t="str">
        <f t="shared" si="17"/>
        <v>156401-162800</v>
      </c>
      <c r="C74" s="109">
        <f t="shared" si="18"/>
        <v>150000</v>
      </c>
      <c r="D74" s="29">
        <f t="shared" si="5"/>
        <v>9000</v>
      </c>
      <c r="E74" s="34">
        <f t="shared" si="15"/>
        <v>1100</v>
      </c>
      <c r="F74" s="29">
        <f t="shared" si="16"/>
        <v>3932</v>
      </c>
      <c r="G74" s="102">
        <f t="shared" si="12"/>
        <v>2525</v>
      </c>
      <c r="H74" s="17">
        <f t="shared" si="13"/>
        <v>7878</v>
      </c>
    </row>
    <row r="75" spans="1:8" ht="16.5">
      <c r="A75" s="84" t="s">
        <v>201</v>
      </c>
      <c r="B75" s="3" t="str">
        <f t="shared" si="17"/>
        <v>162801-169200</v>
      </c>
      <c r="C75" s="109">
        <f t="shared" si="18"/>
        <v>150000</v>
      </c>
      <c r="D75" s="29">
        <f t="shared" si="5"/>
        <v>9000</v>
      </c>
      <c r="E75" s="34">
        <f t="shared" si="15"/>
        <v>1100</v>
      </c>
      <c r="F75" s="29">
        <f t="shared" si="16"/>
        <v>3932</v>
      </c>
      <c r="G75" s="102">
        <f t="shared" si="12"/>
        <v>2624</v>
      </c>
      <c r="H75" s="17">
        <f t="shared" si="13"/>
        <v>8188</v>
      </c>
    </row>
    <row r="76" spans="1:8" ht="16.5">
      <c r="A76" s="84" t="s">
        <v>84</v>
      </c>
      <c r="B76" s="3" t="str">
        <f t="shared" si="17"/>
        <v>169201-175600</v>
      </c>
      <c r="C76" s="109">
        <f t="shared" si="18"/>
        <v>150000</v>
      </c>
      <c r="D76" s="29">
        <f t="shared" si="5"/>
        <v>9000</v>
      </c>
      <c r="E76" s="34">
        <f t="shared" si="15"/>
        <v>1100</v>
      </c>
      <c r="F76" s="29">
        <f t="shared" si="16"/>
        <v>3932</v>
      </c>
      <c r="G76" s="102">
        <f t="shared" ref="G76:H82" si="19">Q179</f>
        <v>2724</v>
      </c>
      <c r="H76" s="17">
        <f t="shared" si="19"/>
        <v>8497</v>
      </c>
    </row>
    <row r="77" spans="1:8" ht="16.5">
      <c r="A77" s="84" t="s">
        <v>137</v>
      </c>
      <c r="B77" s="3" t="str">
        <f t="shared" si="17"/>
        <v>175601-182000</v>
      </c>
      <c r="C77" s="109">
        <f t="shared" si="18"/>
        <v>150000</v>
      </c>
      <c r="D77" s="29">
        <f t="shared" ref="D77:D82" si="20">ROUND(C77*0.06,0)</f>
        <v>9000</v>
      </c>
      <c r="E77" s="34">
        <f t="shared" si="15"/>
        <v>1100</v>
      </c>
      <c r="F77" s="29">
        <f t="shared" si="16"/>
        <v>3932</v>
      </c>
      <c r="G77" s="102">
        <f t="shared" si="19"/>
        <v>2823</v>
      </c>
      <c r="H77" s="17">
        <f t="shared" si="19"/>
        <v>8807</v>
      </c>
    </row>
    <row r="78" spans="1:8" ht="16.5">
      <c r="A78" s="84" t="s">
        <v>138</v>
      </c>
      <c r="B78" s="3" t="str">
        <f t="shared" ref="B78:B82" si="21">B181</f>
        <v>182001-189500</v>
      </c>
      <c r="C78" s="109">
        <f t="shared" si="18"/>
        <v>150000</v>
      </c>
      <c r="D78" s="29">
        <f t="shared" si="20"/>
        <v>9000</v>
      </c>
      <c r="E78" s="34">
        <f t="shared" si="15"/>
        <v>1100</v>
      </c>
      <c r="F78" s="29">
        <f t="shared" si="16"/>
        <v>3932</v>
      </c>
      <c r="G78" s="102">
        <f t="shared" si="19"/>
        <v>2939</v>
      </c>
      <c r="H78" s="17">
        <f t="shared" si="19"/>
        <v>9170</v>
      </c>
    </row>
    <row r="79" spans="1:8" ht="16.5">
      <c r="A79" s="84" t="s">
        <v>161</v>
      </c>
      <c r="B79" s="3" t="str">
        <f t="shared" si="21"/>
        <v>189501-197000</v>
      </c>
      <c r="C79" s="109">
        <f t="shared" si="18"/>
        <v>150000</v>
      </c>
      <c r="D79" s="29">
        <f t="shared" si="20"/>
        <v>9000</v>
      </c>
      <c r="E79" s="34">
        <f t="shared" si="15"/>
        <v>1100</v>
      </c>
      <c r="F79" s="29">
        <f t="shared" si="16"/>
        <v>3932</v>
      </c>
      <c r="G79" s="102">
        <f t="shared" si="19"/>
        <v>3055</v>
      </c>
      <c r="H79" s="17">
        <f t="shared" si="19"/>
        <v>9533</v>
      </c>
    </row>
    <row r="80" spans="1:8" ht="16.5">
      <c r="A80" s="84" t="s">
        <v>162</v>
      </c>
      <c r="B80" s="3" t="str">
        <f t="shared" si="21"/>
        <v>197001-204500</v>
      </c>
      <c r="C80" s="109">
        <f t="shared" si="18"/>
        <v>150000</v>
      </c>
      <c r="D80" s="29">
        <f t="shared" si="20"/>
        <v>9000</v>
      </c>
      <c r="E80" s="34">
        <f t="shared" si="15"/>
        <v>1100</v>
      </c>
      <c r="F80" s="29">
        <f t="shared" si="16"/>
        <v>3932</v>
      </c>
      <c r="G80" s="102">
        <f t="shared" si="19"/>
        <v>3172</v>
      </c>
      <c r="H80" s="17">
        <f t="shared" si="19"/>
        <v>9896</v>
      </c>
    </row>
    <row r="81" spans="1:18" ht="16.5">
      <c r="A81" s="84" t="s">
        <v>163</v>
      </c>
      <c r="B81" s="3" t="str">
        <f t="shared" si="21"/>
        <v>204501-212000</v>
      </c>
      <c r="C81" s="109">
        <f t="shared" si="18"/>
        <v>150000</v>
      </c>
      <c r="D81" s="29">
        <f t="shared" si="20"/>
        <v>9000</v>
      </c>
      <c r="E81" s="34">
        <f t="shared" si="15"/>
        <v>1100</v>
      </c>
      <c r="F81" s="29">
        <f t="shared" si="16"/>
        <v>3932</v>
      </c>
      <c r="G81" s="102">
        <f t="shared" si="19"/>
        <v>3288</v>
      </c>
      <c r="H81" s="17">
        <f t="shared" si="19"/>
        <v>10259</v>
      </c>
    </row>
    <row r="82" spans="1:18" ht="17.25" thickBot="1">
      <c r="A82" s="111" t="s">
        <v>202</v>
      </c>
      <c r="B82" s="86" t="str">
        <f t="shared" si="21"/>
        <v>212001以上</v>
      </c>
      <c r="C82" s="110">
        <f t="shared" si="18"/>
        <v>150000</v>
      </c>
      <c r="D82" s="86">
        <f t="shared" si="20"/>
        <v>9000</v>
      </c>
      <c r="E82" s="87">
        <f t="shared" si="15"/>
        <v>1100</v>
      </c>
      <c r="F82" s="86">
        <f t="shared" si="16"/>
        <v>3932</v>
      </c>
      <c r="G82" s="104">
        <f t="shared" si="19"/>
        <v>3404</v>
      </c>
      <c r="H82" s="88">
        <f t="shared" si="19"/>
        <v>10622</v>
      </c>
    </row>
    <row r="85" spans="1:18">
      <c r="A85" s="42" t="s">
        <v>164</v>
      </c>
      <c r="B85" s="43"/>
      <c r="C85" s="42"/>
      <c r="D85" s="42"/>
      <c r="E85" s="42"/>
      <c r="F85" s="42"/>
      <c r="I85" s="44"/>
      <c r="J85" s="45"/>
      <c r="K85" s="45"/>
      <c r="L85" s="45"/>
      <c r="M85" s="45"/>
      <c r="N85" s="45"/>
      <c r="O85" s="44"/>
      <c r="P85" s="44"/>
      <c r="Q85" s="44"/>
      <c r="R85" s="44"/>
    </row>
    <row r="86" spans="1:18">
      <c r="A86" s="46" t="s">
        <v>86</v>
      </c>
      <c r="B86" s="47"/>
      <c r="C86" s="46"/>
      <c r="D86" s="46"/>
      <c r="E86" s="46"/>
      <c r="F86" s="46"/>
      <c r="J86" s="44"/>
      <c r="K86" s="44"/>
      <c r="L86" s="44"/>
      <c r="M86" s="44"/>
      <c r="N86" s="44"/>
      <c r="O86" s="44"/>
      <c r="P86" s="44"/>
      <c r="Q86" s="44"/>
      <c r="R86" s="44"/>
    </row>
    <row r="87" spans="1:18">
      <c r="A87" s="113" t="s">
        <v>206</v>
      </c>
      <c r="B87" s="48"/>
      <c r="C87" s="48"/>
      <c r="D87" s="48"/>
      <c r="E87" s="48"/>
      <c r="F87" s="44"/>
      <c r="G87" s="44"/>
      <c r="H87" s="44"/>
      <c r="I87" s="44"/>
      <c r="J87" s="44"/>
      <c r="K87" s="44"/>
      <c r="L87" s="44"/>
      <c r="M87" s="44"/>
      <c r="N87" s="44"/>
    </row>
    <row r="88" spans="1:18">
      <c r="A88" s="113" t="s">
        <v>211</v>
      </c>
      <c r="B88" s="48"/>
      <c r="C88" s="48"/>
      <c r="D88" s="48"/>
      <c r="E88" s="48"/>
      <c r="F88" s="44"/>
      <c r="G88" s="44"/>
      <c r="H88" s="106" t="s">
        <v>212</v>
      </c>
      <c r="I88" s="44"/>
      <c r="J88" s="44"/>
      <c r="K88" s="44"/>
      <c r="L88" s="44"/>
      <c r="M88" s="44"/>
      <c r="N88" s="44"/>
    </row>
    <row r="89" spans="1:18">
      <c r="A89" s="113" t="s">
        <v>209</v>
      </c>
      <c r="B89" s="48"/>
      <c r="C89" s="48"/>
      <c r="D89" s="48"/>
      <c r="E89" s="48"/>
      <c r="F89" s="44"/>
      <c r="G89" s="148" t="s">
        <v>208</v>
      </c>
      <c r="H89" s="148"/>
      <c r="I89" s="107"/>
      <c r="J89" s="44"/>
      <c r="K89" s="44"/>
      <c r="L89" s="44"/>
      <c r="M89" s="44"/>
      <c r="N89" s="44"/>
    </row>
    <row r="90" spans="1:18">
      <c r="A90" s="46"/>
      <c r="B90" s="49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</row>
    <row r="91" spans="1:18">
      <c r="A91" s="46"/>
      <c r="B91" s="49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</row>
    <row r="92" spans="1:18">
      <c r="A92" s="46"/>
      <c r="B92" s="49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</row>
    <row r="93" spans="1:18">
      <c r="A93" s="46"/>
      <c r="B93" s="49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</row>
    <row r="94" spans="1:18">
      <c r="A94" s="46"/>
      <c r="B94" s="49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</row>
    <row r="95" spans="1:18">
      <c r="A95" s="46"/>
      <c r="B95" s="49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</row>
    <row r="96" spans="1:18">
      <c r="A96" s="46"/>
      <c r="B96" s="49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</row>
    <row r="97" spans="1:19">
      <c r="A97" s="46"/>
      <c r="B97" s="49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</row>
    <row r="98" spans="1:19">
      <c r="A98" s="46"/>
      <c r="B98" s="49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</row>
    <row r="99" spans="1:19">
      <c r="A99" s="46"/>
      <c r="B99" s="49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</row>
    <row r="100" spans="1:19">
      <c r="A100" s="46"/>
      <c r="B100" s="49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</row>
    <row r="101" spans="1:19">
      <c r="A101" s="46"/>
      <c r="B101" s="49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</row>
    <row r="102" spans="1:19">
      <c r="A102" s="46"/>
      <c r="B102" s="49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</row>
    <row r="103" spans="1:19" ht="21.75" thickBot="1">
      <c r="A103" s="89" t="s">
        <v>205</v>
      </c>
      <c r="B103" s="85"/>
      <c r="C103" s="85"/>
      <c r="D103" s="85"/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38"/>
    </row>
    <row r="104" spans="1:19" hidden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8"/>
      <c r="Q104" s="38"/>
      <c r="R104" s="38"/>
      <c r="S104" s="38"/>
    </row>
    <row r="105" spans="1:19" s="18" customFormat="1" hidden="1">
      <c r="A105" s="39" t="s">
        <v>60</v>
      </c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40"/>
      <c r="Q105" s="40"/>
      <c r="R105" s="40"/>
      <c r="S105" s="40"/>
    </row>
    <row r="106" spans="1:19" s="18" customFormat="1" hidden="1">
      <c r="A106" s="39" t="s">
        <v>61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40"/>
      <c r="Q106" s="40"/>
      <c r="R106" s="40"/>
      <c r="S106" s="40"/>
    </row>
    <row r="107" spans="1:19" s="18" customFormat="1" hidden="1">
      <c r="A107" s="39" t="s">
        <v>62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40"/>
      <c r="Q107" s="40"/>
      <c r="R107" s="40"/>
      <c r="S107" s="40"/>
    </row>
    <row r="108" spans="1:19" s="18" customFormat="1" hidden="1">
      <c r="A108" s="39" t="s">
        <v>139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40"/>
      <c r="Q108" s="40"/>
      <c r="R108" s="40"/>
      <c r="S108" s="40"/>
    </row>
    <row r="109" spans="1:19" s="18" customFormat="1" ht="16.5" hidden="1" thickBot="1">
      <c r="A109" s="41" t="s">
        <v>140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40"/>
      <c r="Q109" s="40"/>
      <c r="R109" s="40"/>
      <c r="S109" s="40"/>
    </row>
    <row r="110" spans="1:19" ht="16.5">
      <c r="A110" s="136" t="s">
        <v>66</v>
      </c>
      <c r="B110" s="127" t="s">
        <v>46</v>
      </c>
      <c r="C110" s="149" t="s">
        <v>53</v>
      </c>
      <c r="D110" s="149" t="s">
        <v>54</v>
      </c>
      <c r="E110" s="120" t="s">
        <v>67</v>
      </c>
      <c r="F110" s="120" t="s">
        <v>55</v>
      </c>
      <c r="G110" s="120" t="s">
        <v>56</v>
      </c>
      <c r="H110" s="122" t="s">
        <v>68</v>
      </c>
      <c r="I110" s="124" t="s">
        <v>47</v>
      </c>
      <c r="J110" s="124"/>
      <c r="K110" s="124"/>
      <c r="L110" s="124"/>
      <c r="M110" s="124"/>
      <c r="N110" s="124"/>
      <c r="O110" s="124"/>
      <c r="P110" s="124"/>
      <c r="Q110" s="132" t="s">
        <v>48</v>
      </c>
      <c r="R110" s="133"/>
      <c r="S110" s="117" t="s">
        <v>57</v>
      </c>
    </row>
    <row r="111" spans="1:19" ht="16.5">
      <c r="A111" s="137"/>
      <c r="B111" s="128"/>
      <c r="C111" s="126"/>
      <c r="D111" s="126"/>
      <c r="E111" s="126"/>
      <c r="F111" s="121"/>
      <c r="G111" s="121"/>
      <c r="H111" s="123"/>
      <c r="I111" s="129" t="s">
        <v>58</v>
      </c>
      <c r="J111" s="129"/>
      <c r="K111" s="129"/>
      <c r="L111" s="150" t="s">
        <v>59</v>
      </c>
      <c r="M111" s="150"/>
      <c r="N111" s="150"/>
      <c r="O111" s="150"/>
      <c r="P111" s="150"/>
      <c r="Q111" s="134" t="s">
        <v>49</v>
      </c>
      <c r="R111" s="135" t="s">
        <v>50</v>
      </c>
      <c r="S111" s="118"/>
    </row>
    <row r="112" spans="1:19">
      <c r="A112" s="137"/>
      <c r="B112" s="128"/>
      <c r="C112" s="126"/>
      <c r="D112" s="126"/>
      <c r="E112" s="126"/>
      <c r="F112" s="121"/>
      <c r="G112" s="121"/>
      <c r="H112" s="123"/>
      <c r="I112" s="125" t="s">
        <v>69</v>
      </c>
      <c r="J112" s="125" t="s">
        <v>70</v>
      </c>
      <c r="K112" s="125" t="s">
        <v>71</v>
      </c>
      <c r="L112" s="125" t="s">
        <v>69</v>
      </c>
      <c r="M112" s="125" t="s">
        <v>70</v>
      </c>
      <c r="N112" s="123" t="s">
        <v>72</v>
      </c>
      <c r="O112" s="123" t="s">
        <v>73</v>
      </c>
      <c r="P112" s="123" t="s">
        <v>74</v>
      </c>
      <c r="Q112" s="134"/>
      <c r="R112" s="135"/>
      <c r="S112" s="118"/>
    </row>
    <row r="113" spans="1:20">
      <c r="A113" s="137"/>
      <c r="B113" s="128"/>
      <c r="C113" s="126"/>
      <c r="D113" s="126"/>
      <c r="E113" s="126"/>
      <c r="F113" s="121"/>
      <c r="G113" s="121"/>
      <c r="H113" s="123"/>
      <c r="I113" s="126"/>
      <c r="J113" s="126"/>
      <c r="K113" s="126"/>
      <c r="L113" s="126"/>
      <c r="M113" s="126"/>
      <c r="N113" s="126"/>
      <c r="O113" s="126"/>
      <c r="P113" s="126"/>
      <c r="Q113" s="134"/>
      <c r="R113" s="135"/>
      <c r="S113" s="119"/>
    </row>
    <row r="114" spans="1:20" s="74" customFormat="1" ht="20.100000000000001" customHeight="1">
      <c r="A114" s="72"/>
      <c r="B114" s="58"/>
      <c r="C114" s="30" t="s">
        <v>65</v>
      </c>
      <c r="D114" s="30"/>
      <c r="E114" s="59">
        <v>1500</v>
      </c>
      <c r="F114" s="21">
        <v>11100</v>
      </c>
      <c r="G114" s="35">
        <v>27470</v>
      </c>
      <c r="H114" s="21">
        <f>ROUND(E114*0.06,0)</f>
        <v>90</v>
      </c>
      <c r="I114" s="3">
        <f>ROUND(F114*11%*20%,0)</f>
        <v>244</v>
      </c>
      <c r="J114" s="3">
        <f>ROUND(F114*1%*20%,0)</f>
        <v>22</v>
      </c>
      <c r="K114" s="21">
        <f>TRUNC(I114+J114,0)</f>
        <v>266</v>
      </c>
      <c r="L114" s="3">
        <f>ROUND(F114*11%*70%,0)</f>
        <v>855</v>
      </c>
      <c r="M114" s="3">
        <f>ROUND(F114*1%*70%,0)</f>
        <v>78</v>
      </c>
      <c r="N114" s="3">
        <f>ROUND(G114*0.1%,0)</f>
        <v>27</v>
      </c>
      <c r="O114" s="3">
        <f>ROUND(F114*0.025%,0)</f>
        <v>3</v>
      </c>
      <c r="P114" s="21">
        <f t="shared" ref="P114:P146" si="22">TRUNC(L114+M114+N114+O114,0)</f>
        <v>963</v>
      </c>
      <c r="Q114" s="95">
        <f>ROUND(G114*5.17%*30%,0)</f>
        <v>426</v>
      </c>
      <c r="R114" s="60">
        <f>ROUND(G114*5.17%*60%*(1+0.56),0)</f>
        <v>1329</v>
      </c>
      <c r="S114" s="22">
        <f>TRUNC(Q114+R114,0)</f>
        <v>1755</v>
      </c>
      <c r="T114" s="73"/>
    </row>
    <row r="115" spans="1:20" s="74" customFormat="1" ht="20.100000000000001" customHeight="1">
      <c r="A115" s="75"/>
      <c r="B115" s="58"/>
      <c r="C115" s="30">
        <v>1501</v>
      </c>
      <c r="D115" s="30">
        <v>3000</v>
      </c>
      <c r="E115" s="59">
        <v>3000</v>
      </c>
      <c r="F115" s="21">
        <v>11100</v>
      </c>
      <c r="G115" s="35">
        <v>27470</v>
      </c>
      <c r="H115" s="21">
        <f t="shared" ref="H115:H178" si="23">ROUND(E115*0.06,0)</f>
        <v>180</v>
      </c>
      <c r="I115" s="3">
        <f t="shared" ref="I115:I179" si="24">ROUND(F115*11%*20%,0)</f>
        <v>244</v>
      </c>
      <c r="J115" s="3">
        <f t="shared" ref="J115:J129" si="25">ROUND(F115*1%*20%,0)</f>
        <v>22</v>
      </c>
      <c r="K115" s="21">
        <f t="shared" ref="K115:K129" si="26">TRUNC(I115+J115,0)</f>
        <v>266</v>
      </c>
      <c r="L115" s="3">
        <f t="shared" ref="L115:L179" si="27">ROUND(F115*11%*70%,0)</f>
        <v>855</v>
      </c>
      <c r="M115" s="3">
        <f t="shared" ref="M115:M121" si="28">ROUND(F115*1%*70%,0)</f>
        <v>78</v>
      </c>
      <c r="N115" s="3">
        <f t="shared" ref="N115:N135" si="29">ROUND(G115*0.1%,0)</f>
        <v>27</v>
      </c>
      <c r="O115" s="3">
        <f t="shared" ref="O115:O146" si="30">ROUND(F115*0.025%,0)</f>
        <v>3</v>
      </c>
      <c r="P115" s="21">
        <f t="shared" si="22"/>
        <v>963</v>
      </c>
      <c r="Q115" s="95">
        <f t="shared" ref="Q115:Q181" si="31">ROUND(G115*5.17%*30%,0)</f>
        <v>426</v>
      </c>
      <c r="R115" s="60">
        <f t="shared" ref="R115:R120" si="32">ROUND(G115*5.17%*60%*(1+0.56),0)</f>
        <v>1329</v>
      </c>
      <c r="S115" s="22">
        <f t="shared" ref="S115:S178" si="33">TRUNC(Q115+R115,0)</f>
        <v>1755</v>
      </c>
      <c r="T115" s="73"/>
    </row>
    <row r="116" spans="1:20" s="74" customFormat="1" ht="20.100000000000001" customHeight="1">
      <c r="A116" s="75"/>
      <c r="B116" s="58"/>
      <c r="C116" s="30">
        <v>3001</v>
      </c>
      <c r="D116" s="30">
        <v>4500</v>
      </c>
      <c r="E116" s="59">
        <v>4500</v>
      </c>
      <c r="F116" s="21">
        <v>11100</v>
      </c>
      <c r="G116" s="35">
        <v>27470</v>
      </c>
      <c r="H116" s="21">
        <f t="shared" si="23"/>
        <v>270</v>
      </c>
      <c r="I116" s="3">
        <f t="shared" si="24"/>
        <v>244</v>
      </c>
      <c r="J116" s="3">
        <f t="shared" si="25"/>
        <v>22</v>
      </c>
      <c r="K116" s="21">
        <f t="shared" si="26"/>
        <v>266</v>
      </c>
      <c r="L116" s="3">
        <f t="shared" si="27"/>
        <v>855</v>
      </c>
      <c r="M116" s="3">
        <f t="shared" si="28"/>
        <v>78</v>
      </c>
      <c r="N116" s="3">
        <f t="shared" si="29"/>
        <v>27</v>
      </c>
      <c r="O116" s="3">
        <f t="shared" si="30"/>
        <v>3</v>
      </c>
      <c r="P116" s="21">
        <f t="shared" si="22"/>
        <v>963</v>
      </c>
      <c r="Q116" s="95">
        <f t="shared" si="31"/>
        <v>426</v>
      </c>
      <c r="R116" s="60">
        <f t="shared" si="32"/>
        <v>1329</v>
      </c>
      <c r="S116" s="22">
        <f t="shared" si="33"/>
        <v>1755</v>
      </c>
      <c r="T116" s="73"/>
    </row>
    <row r="117" spans="1:20" s="74" customFormat="1" ht="20.100000000000001" customHeight="1">
      <c r="A117" s="75"/>
      <c r="B117" s="58"/>
      <c r="C117" s="30">
        <v>4501</v>
      </c>
      <c r="D117" s="30">
        <v>6000</v>
      </c>
      <c r="E117" s="59">
        <v>6000</v>
      </c>
      <c r="F117" s="21">
        <v>11100</v>
      </c>
      <c r="G117" s="35">
        <v>27470</v>
      </c>
      <c r="H117" s="21">
        <f t="shared" si="23"/>
        <v>360</v>
      </c>
      <c r="I117" s="3">
        <f t="shared" si="24"/>
        <v>244</v>
      </c>
      <c r="J117" s="3">
        <f t="shared" si="25"/>
        <v>22</v>
      </c>
      <c r="K117" s="21">
        <f t="shared" si="26"/>
        <v>266</v>
      </c>
      <c r="L117" s="3">
        <f t="shared" si="27"/>
        <v>855</v>
      </c>
      <c r="M117" s="3">
        <f t="shared" si="28"/>
        <v>78</v>
      </c>
      <c r="N117" s="3">
        <f t="shared" si="29"/>
        <v>27</v>
      </c>
      <c r="O117" s="3">
        <f t="shared" si="30"/>
        <v>3</v>
      </c>
      <c r="P117" s="21">
        <f t="shared" si="22"/>
        <v>963</v>
      </c>
      <c r="Q117" s="95">
        <f t="shared" si="31"/>
        <v>426</v>
      </c>
      <c r="R117" s="60">
        <f t="shared" si="32"/>
        <v>1329</v>
      </c>
      <c r="S117" s="22">
        <f t="shared" si="33"/>
        <v>1755</v>
      </c>
      <c r="T117" s="73"/>
    </row>
    <row r="118" spans="1:20" s="74" customFormat="1" ht="20.100000000000001" customHeight="1">
      <c r="A118" s="75"/>
      <c r="B118" s="58"/>
      <c r="C118" s="30">
        <v>6001</v>
      </c>
      <c r="D118" s="30">
        <v>7500</v>
      </c>
      <c r="E118" s="59">
        <v>7500</v>
      </c>
      <c r="F118" s="21">
        <v>11100</v>
      </c>
      <c r="G118" s="35">
        <v>27470</v>
      </c>
      <c r="H118" s="21">
        <f t="shared" si="23"/>
        <v>450</v>
      </c>
      <c r="I118" s="3">
        <f t="shared" si="24"/>
        <v>244</v>
      </c>
      <c r="J118" s="3">
        <f t="shared" si="25"/>
        <v>22</v>
      </c>
      <c r="K118" s="21">
        <f t="shared" si="26"/>
        <v>266</v>
      </c>
      <c r="L118" s="3">
        <f t="shared" si="27"/>
        <v>855</v>
      </c>
      <c r="M118" s="3">
        <f t="shared" si="28"/>
        <v>78</v>
      </c>
      <c r="N118" s="3">
        <f t="shared" si="29"/>
        <v>27</v>
      </c>
      <c r="O118" s="3">
        <f t="shared" si="30"/>
        <v>3</v>
      </c>
      <c r="P118" s="21">
        <f t="shared" si="22"/>
        <v>963</v>
      </c>
      <c r="Q118" s="95">
        <f t="shared" si="31"/>
        <v>426</v>
      </c>
      <c r="R118" s="60">
        <f t="shared" si="32"/>
        <v>1329</v>
      </c>
      <c r="S118" s="22">
        <f t="shared" si="33"/>
        <v>1755</v>
      </c>
      <c r="T118" s="73"/>
    </row>
    <row r="119" spans="1:20" s="74" customFormat="1" ht="20.100000000000001" customHeight="1">
      <c r="A119" s="75"/>
      <c r="B119" s="58"/>
      <c r="C119" s="30">
        <v>7501</v>
      </c>
      <c r="D119" s="30">
        <v>8700</v>
      </c>
      <c r="E119" s="59">
        <v>8700</v>
      </c>
      <c r="F119" s="21">
        <v>11100</v>
      </c>
      <c r="G119" s="35">
        <v>27470</v>
      </c>
      <c r="H119" s="21">
        <f t="shared" si="23"/>
        <v>522</v>
      </c>
      <c r="I119" s="3">
        <f t="shared" si="24"/>
        <v>244</v>
      </c>
      <c r="J119" s="3">
        <f t="shared" si="25"/>
        <v>22</v>
      </c>
      <c r="K119" s="21">
        <f t="shared" si="26"/>
        <v>266</v>
      </c>
      <c r="L119" s="3">
        <f t="shared" si="27"/>
        <v>855</v>
      </c>
      <c r="M119" s="3">
        <f t="shared" si="28"/>
        <v>78</v>
      </c>
      <c r="N119" s="3">
        <f t="shared" si="29"/>
        <v>27</v>
      </c>
      <c r="O119" s="3">
        <f t="shared" si="30"/>
        <v>3</v>
      </c>
      <c r="P119" s="21">
        <f t="shared" si="22"/>
        <v>963</v>
      </c>
      <c r="Q119" s="95">
        <f t="shared" si="31"/>
        <v>426</v>
      </c>
      <c r="R119" s="60">
        <f t="shared" si="32"/>
        <v>1329</v>
      </c>
      <c r="S119" s="22">
        <f t="shared" si="33"/>
        <v>1755</v>
      </c>
      <c r="T119" s="73"/>
    </row>
    <row r="120" spans="1:20" s="74" customFormat="1" ht="20.100000000000001" customHeight="1">
      <c r="A120" s="75"/>
      <c r="B120" s="58"/>
      <c r="C120" s="30">
        <v>8701</v>
      </c>
      <c r="D120" s="30">
        <v>9900</v>
      </c>
      <c r="E120" s="59">
        <v>9900</v>
      </c>
      <c r="F120" s="21">
        <v>11100</v>
      </c>
      <c r="G120" s="35">
        <v>27470</v>
      </c>
      <c r="H120" s="21">
        <f t="shared" si="23"/>
        <v>594</v>
      </c>
      <c r="I120" s="3">
        <f t="shared" si="24"/>
        <v>244</v>
      </c>
      <c r="J120" s="3">
        <f t="shared" si="25"/>
        <v>22</v>
      </c>
      <c r="K120" s="21">
        <f t="shared" si="26"/>
        <v>266</v>
      </c>
      <c r="L120" s="3">
        <f t="shared" si="27"/>
        <v>855</v>
      </c>
      <c r="M120" s="3">
        <f t="shared" si="28"/>
        <v>78</v>
      </c>
      <c r="N120" s="3">
        <f t="shared" si="29"/>
        <v>27</v>
      </c>
      <c r="O120" s="3">
        <f t="shared" si="30"/>
        <v>3</v>
      </c>
      <c r="P120" s="21">
        <f t="shared" si="22"/>
        <v>963</v>
      </c>
      <c r="Q120" s="95">
        <f t="shared" si="31"/>
        <v>426</v>
      </c>
      <c r="R120" s="60">
        <f t="shared" si="32"/>
        <v>1329</v>
      </c>
      <c r="S120" s="22">
        <f t="shared" si="33"/>
        <v>1755</v>
      </c>
      <c r="T120" s="73"/>
    </row>
    <row r="121" spans="1:20" s="66" customFormat="1" ht="20.100000000000001" customHeight="1">
      <c r="A121" s="139" t="s">
        <v>75</v>
      </c>
      <c r="B121" s="13" t="s">
        <v>52</v>
      </c>
      <c r="C121" s="30">
        <v>9901</v>
      </c>
      <c r="D121" s="30">
        <v>11100</v>
      </c>
      <c r="E121" s="52">
        <v>11100</v>
      </c>
      <c r="F121" s="3">
        <v>11100</v>
      </c>
      <c r="G121" s="35">
        <v>27470</v>
      </c>
      <c r="H121" s="13">
        <f t="shared" si="23"/>
        <v>666</v>
      </c>
      <c r="I121" s="3">
        <f t="shared" si="24"/>
        <v>244</v>
      </c>
      <c r="J121" s="3">
        <f t="shared" si="25"/>
        <v>22</v>
      </c>
      <c r="K121" s="13">
        <f t="shared" si="26"/>
        <v>266</v>
      </c>
      <c r="L121" s="3">
        <f t="shared" si="27"/>
        <v>855</v>
      </c>
      <c r="M121" s="3">
        <f t="shared" si="28"/>
        <v>78</v>
      </c>
      <c r="N121" s="3">
        <f t="shared" si="29"/>
        <v>27</v>
      </c>
      <c r="O121" s="3">
        <f t="shared" si="30"/>
        <v>3</v>
      </c>
      <c r="P121" s="13">
        <f t="shared" si="22"/>
        <v>963</v>
      </c>
      <c r="Q121" s="96">
        <f t="shared" si="31"/>
        <v>426</v>
      </c>
      <c r="R121" s="53">
        <f>ROUND(G121*5.17%*60%*(1+0.56),0)</f>
        <v>1329</v>
      </c>
      <c r="S121" s="22">
        <f t="shared" si="33"/>
        <v>1755</v>
      </c>
      <c r="T121" s="65"/>
    </row>
    <row r="122" spans="1:20" s="24" customFormat="1" ht="20.100000000000001" customHeight="1">
      <c r="A122" s="140"/>
      <c r="B122" s="13" t="s">
        <v>0</v>
      </c>
      <c r="C122" s="30">
        <v>11101</v>
      </c>
      <c r="D122" s="30">
        <v>12540</v>
      </c>
      <c r="E122" s="52">
        <v>12540</v>
      </c>
      <c r="F122" s="3">
        <v>12540</v>
      </c>
      <c r="G122" s="35">
        <v>27470</v>
      </c>
      <c r="H122" s="13">
        <f t="shared" si="23"/>
        <v>752</v>
      </c>
      <c r="I122" s="3">
        <f t="shared" si="24"/>
        <v>276</v>
      </c>
      <c r="J122" s="3">
        <f t="shared" si="25"/>
        <v>25</v>
      </c>
      <c r="K122" s="13">
        <f t="shared" si="26"/>
        <v>301</v>
      </c>
      <c r="L122" s="3">
        <f t="shared" si="27"/>
        <v>966</v>
      </c>
      <c r="M122" s="3">
        <f t="shared" ref="M122:M132" si="34">ROUND(F122*1%*70%,0)</f>
        <v>88</v>
      </c>
      <c r="N122" s="3">
        <f t="shared" si="29"/>
        <v>27</v>
      </c>
      <c r="O122" s="3">
        <f t="shared" si="30"/>
        <v>3</v>
      </c>
      <c r="P122" s="13">
        <f t="shared" si="22"/>
        <v>1084</v>
      </c>
      <c r="Q122" s="96">
        <f t="shared" si="31"/>
        <v>426</v>
      </c>
      <c r="R122" s="53">
        <f t="shared" ref="R122:R135" si="35">ROUND(G122*5.17%*60%*(1+0.56),0)</f>
        <v>1329</v>
      </c>
      <c r="S122" s="22">
        <f t="shared" si="33"/>
        <v>1755</v>
      </c>
      <c r="T122" s="23"/>
    </row>
    <row r="123" spans="1:20" s="24" customFormat="1" ht="20.100000000000001" customHeight="1">
      <c r="A123" s="140"/>
      <c r="B123" s="13" t="s">
        <v>1</v>
      </c>
      <c r="C123" s="30">
        <v>12541</v>
      </c>
      <c r="D123" s="30">
        <v>13500</v>
      </c>
      <c r="E123" s="52">
        <v>13500</v>
      </c>
      <c r="F123" s="3">
        <v>13500</v>
      </c>
      <c r="G123" s="35">
        <v>27470</v>
      </c>
      <c r="H123" s="13">
        <f t="shared" si="23"/>
        <v>810</v>
      </c>
      <c r="I123" s="3">
        <f t="shared" si="24"/>
        <v>297</v>
      </c>
      <c r="J123" s="3">
        <f t="shared" si="25"/>
        <v>27</v>
      </c>
      <c r="K123" s="13">
        <f t="shared" si="26"/>
        <v>324</v>
      </c>
      <c r="L123" s="3">
        <f t="shared" si="27"/>
        <v>1040</v>
      </c>
      <c r="M123" s="3">
        <f t="shared" si="34"/>
        <v>95</v>
      </c>
      <c r="N123" s="3">
        <f t="shared" si="29"/>
        <v>27</v>
      </c>
      <c r="O123" s="3">
        <f t="shared" si="30"/>
        <v>3</v>
      </c>
      <c r="P123" s="13">
        <f t="shared" si="22"/>
        <v>1165</v>
      </c>
      <c r="Q123" s="96">
        <f t="shared" si="31"/>
        <v>426</v>
      </c>
      <c r="R123" s="53">
        <f t="shared" si="35"/>
        <v>1329</v>
      </c>
      <c r="S123" s="22">
        <f t="shared" si="33"/>
        <v>1755</v>
      </c>
      <c r="T123" s="23"/>
    </row>
    <row r="124" spans="1:20" s="24" customFormat="1" ht="20.100000000000001" customHeight="1">
      <c r="A124" s="140"/>
      <c r="B124" s="13" t="s">
        <v>2</v>
      </c>
      <c r="C124" s="30">
        <v>13501</v>
      </c>
      <c r="D124" s="30">
        <v>15840</v>
      </c>
      <c r="E124" s="52">
        <v>15840</v>
      </c>
      <c r="F124" s="3">
        <v>15840</v>
      </c>
      <c r="G124" s="35">
        <v>27470</v>
      </c>
      <c r="H124" s="13">
        <f t="shared" si="23"/>
        <v>950</v>
      </c>
      <c r="I124" s="3">
        <f t="shared" si="24"/>
        <v>348</v>
      </c>
      <c r="J124" s="3">
        <f t="shared" si="25"/>
        <v>32</v>
      </c>
      <c r="K124" s="13">
        <f t="shared" si="26"/>
        <v>380</v>
      </c>
      <c r="L124" s="3">
        <f t="shared" si="27"/>
        <v>1220</v>
      </c>
      <c r="M124" s="3">
        <f t="shared" si="34"/>
        <v>111</v>
      </c>
      <c r="N124" s="3">
        <f t="shared" si="29"/>
        <v>27</v>
      </c>
      <c r="O124" s="3">
        <f t="shared" si="30"/>
        <v>4</v>
      </c>
      <c r="P124" s="13">
        <f t="shared" si="22"/>
        <v>1362</v>
      </c>
      <c r="Q124" s="96">
        <f t="shared" si="31"/>
        <v>426</v>
      </c>
      <c r="R124" s="53">
        <f t="shared" si="35"/>
        <v>1329</v>
      </c>
      <c r="S124" s="22">
        <f t="shared" si="33"/>
        <v>1755</v>
      </c>
      <c r="T124" s="23"/>
    </row>
    <row r="125" spans="1:20" s="24" customFormat="1" ht="20.100000000000001" customHeight="1">
      <c r="A125" s="140"/>
      <c r="B125" s="15" t="s">
        <v>3</v>
      </c>
      <c r="C125" s="30">
        <v>15841</v>
      </c>
      <c r="D125" s="30">
        <v>16500</v>
      </c>
      <c r="E125" s="52">
        <v>16500</v>
      </c>
      <c r="F125" s="3">
        <v>16500</v>
      </c>
      <c r="G125" s="35">
        <v>27470</v>
      </c>
      <c r="H125" s="13">
        <f t="shared" si="23"/>
        <v>990</v>
      </c>
      <c r="I125" s="3">
        <f t="shared" si="24"/>
        <v>363</v>
      </c>
      <c r="J125" s="3">
        <f t="shared" si="25"/>
        <v>33</v>
      </c>
      <c r="K125" s="13">
        <f t="shared" si="26"/>
        <v>396</v>
      </c>
      <c r="L125" s="3">
        <f t="shared" si="27"/>
        <v>1271</v>
      </c>
      <c r="M125" s="3">
        <f t="shared" si="34"/>
        <v>116</v>
      </c>
      <c r="N125" s="3">
        <f t="shared" si="29"/>
        <v>27</v>
      </c>
      <c r="O125" s="3">
        <f t="shared" si="30"/>
        <v>4</v>
      </c>
      <c r="P125" s="13">
        <f t="shared" si="22"/>
        <v>1418</v>
      </c>
      <c r="Q125" s="96">
        <f t="shared" si="31"/>
        <v>426</v>
      </c>
      <c r="R125" s="53">
        <f t="shared" si="35"/>
        <v>1329</v>
      </c>
      <c r="S125" s="22">
        <f t="shared" si="33"/>
        <v>1755</v>
      </c>
      <c r="T125" s="23"/>
    </row>
    <row r="126" spans="1:20" s="24" customFormat="1" ht="20.100000000000001" customHeight="1">
      <c r="A126" s="140"/>
      <c r="B126" s="15" t="s">
        <v>4</v>
      </c>
      <c r="C126" s="30">
        <v>16501</v>
      </c>
      <c r="D126" s="30">
        <v>17280</v>
      </c>
      <c r="E126" s="52">
        <v>17280</v>
      </c>
      <c r="F126" s="3">
        <v>17280</v>
      </c>
      <c r="G126" s="35">
        <v>27470</v>
      </c>
      <c r="H126" s="13">
        <f t="shared" si="23"/>
        <v>1037</v>
      </c>
      <c r="I126" s="3">
        <f t="shared" si="24"/>
        <v>380</v>
      </c>
      <c r="J126" s="3">
        <f t="shared" si="25"/>
        <v>35</v>
      </c>
      <c r="K126" s="13">
        <f t="shared" si="26"/>
        <v>415</v>
      </c>
      <c r="L126" s="3">
        <f t="shared" si="27"/>
        <v>1331</v>
      </c>
      <c r="M126" s="3">
        <f t="shared" si="34"/>
        <v>121</v>
      </c>
      <c r="N126" s="3">
        <f t="shared" si="29"/>
        <v>27</v>
      </c>
      <c r="O126" s="3">
        <f t="shared" si="30"/>
        <v>4</v>
      </c>
      <c r="P126" s="13">
        <f t="shared" si="22"/>
        <v>1483</v>
      </c>
      <c r="Q126" s="96">
        <f t="shared" si="31"/>
        <v>426</v>
      </c>
      <c r="R126" s="53">
        <f t="shared" si="35"/>
        <v>1329</v>
      </c>
      <c r="S126" s="22">
        <f t="shared" si="33"/>
        <v>1755</v>
      </c>
      <c r="T126" s="23"/>
    </row>
    <row r="127" spans="1:20" s="24" customFormat="1" ht="20.100000000000001" customHeight="1">
      <c r="A127" s="140"/>
      <c r="B127" s="15" t="s">
        <v>5</v>
      </c>
      <c r="C127" s="30">
        <v>17281</v>
      </c>
      <c r="D127" s="30">
        <v>17880</v>
      </c>
      <c r="E127" s="52">
        <v>17880</v>
      </c>
      <c r="F127" s="3">
        <v>17880</v>
      </c>
      <c r="G127" s="35">
        <v>27470</v>
      </c>
      <c r="H127" s="13">
        <f t="shared" si="23"/>
        <v>1073</v>
      </c>
      <c r="I127" s="3">
        <f t="shared" si="24"/>
        <v>393</v>
      </c>
      <c r="J127" s="3">
        <f t="shared" si="25"/>
        <v>36</v>
      </c>
      <c r="K127" s="13">
        <f t="shared" si="26"/>
        <v>429</v>
      </c>
      <c r="L127" s="3">
        <f t="shared" si="27"/>
        <v>1377</v>
      </c>
      <c r="M127" s="3">
        <f t="shared" si="34"/>
        <v>125</v>
      </c>
      <c r="N127" s="3">
        <f t="shared" si="29"/>
        <v>27</v>
      </c>
      <c r="O127" s="3">
        <f t="shared" si="30"/>
        <v>4</v>
      </c>
      <c r="P127" s="13">
        <f t="shared" si="22"/>
        <v>1533</v>
      </c>
      <c r="Q127" s="96">
        <f t="shared" si="31"/>
        <v>426</v>
      </c>
      <c r="R127" s="53">
        <f t="shared" si="35"/>
        <v>1329</v>
      </c>
      <c r="S127" s="22">
        <f t="shared" si="33"/>
        <v>1755</v>
      </c>
      <c r="T127" s="23"/>
    </row>
    <row r="128" spans="1:20" s="50" customFormat="1" ht="20.100000000000001" customHeight="1">
      <c r="A128" s="140"/>
      <c r="B128" s="15" t="s">
        <v>45</v>
      </c>
      <c r="C128" s="30">
        <v>17881</v>
      </c>
      <c r="D128" s="30">
        <v>19047</v>
      </c>
      <c r="E128" s="52">
        <v>19047</v>
      </c>
      <c r="F128" s="30">
        <v>19047</v>
      </c>
      <c r="G128" s="35">
        <v>27470</v>
      </c>
      <c r="H128" s="13">
        <f>ROUND(E128*0.06,0)</f>
        <v>1143</v>
      </c>
      <c r="I128" s="3">
        <f t="shared" si="24"/>
        <v>419</v>
      </c>
      <c r="J128" s="3">
        <f>ROUND(F128*1%*20%,0)</f>
        <v>38</v>
      </c>
      <c r="K128" s="13">
        <f>TRUNC(I128+J128,0)</f>
        <v>457</v>
      </c>
      <c r="L128" s="3">
        <f t="shared" si="27"/>
        <v>1467</v>
      </c>
      <c r="M128" s="3">
        <f t="shared" si="34"/>
        <v>133</v>
      </c>
      <c r="N128" s="3">
        <f t="shared" si="29"/>
        <v>27</v>
      </c>
      <c r="O128" s="3">
        <f t="shared" si="30"/>
        <v>5</v>
      </c>
      <c r="P128" s="13">
        <f t="shared" si="22"/>
        <v>1632</v>
      </c>
      <c r="Q128" s="96">
        <f t="shared" si="31"/>
        <v>426</v>
      </c>
      <c r="R128" s="53">
        <f t="shared" si="35"/>
        <v>1329</v>
      </c>
      <c r="S128" s="22">
        <f>TRUNC(Q128+R128,0)</f>
        <v>1755</v>
      </c>
      <c r="T128" s="23"/>
    </row>
    <row r="129" spans="1:20" s="50" customFormat="1" ht="18.75" customHeight="1">
      <c r="A129" s="140"/>
      <c r="B129" s="15" t="s">
        <v>63</v>
      </c>
      <c r="C129" s="30">
        <v>19048</v>
      </c>
      <c r="D129" s="30">
        <v>20008</v>
      </c>
      <c r="E129" s="52">
        <v>20008</v>
      </c>
      <c r="F129" s="30">
        <v>20008</v>
      </c>
      <c r="G129" s="35">
        <v>27470</v>
      </c>
      <c r="H129" s="13">
        <f t="shared" si="23"/>
        <v>1200</v>
      </c>
      <c r="I129" s="3">
        <f t="shared" si="24"/>
        <v>440</v>
      </c>
      <c r="J129" s="3">
        <f t="shared" si="25"/>
        <v>40</v>
      </c>
      <c r="K129" s="13">
        <f t="shared" si="26"/>
        <v>480</v>
      </c>
      <c r="L129" s="3">
        <f t="shared" si="27"/>
        <v>1541</v>
      </c>
      <c r="M129" s="3">
        <f t="shared" si="34"/>
        <v>140</v>
      </c>
      <c r="N129" s="3">
        <f t="shared" si="29"/>
        <v>27</v>
      </c>
      <c r="O129" s="3">
        <f t="shared" si="30"/>
        <v>5</v>
      </c>
      <c r="P129" s="13">
        <f t="shared" si="22"/>
        <v>1713</v>
      </c>
      <c r="Q129" s="96">
        <f t="shared" si="31"/>
        <v>426</v>
      </c>
      <c r="R129" s="53">
        <f t="shared" si="35"/>
        <v>1329</v>
      </c>
      <c r="S129" s="22">
        <f t="shared" si="33"/>
        <v>1755</v>
      </c>
      <c r="T129" s="23"/>
    </row>
    <row r="130" spans="1:20" s="50" customFormat="1" ht="18.75" customHeight="1">
      <c r="A130" s="140"/>
      <c r="B130" s="15" t="s">
        <v>77</v>
      </c>
      <c r="C130" s="30">
        <v>20009</v>
      </c>
      <c r="D130" s="30">
        <v>21009</v>
      </c>
      <c r="E130" s="52">
        <v>21009</v>
      </c>
      <c r="F130" s="30">
        <v>21009</v>
      </c>
      <c r="G130" s="35">
        <v>27470</v>
      </c>
      <c r="H130" s="13">
        <f t="shared" si="23"/>
        <v>1261</v>
      </c>
      <c r="I130" s="3">
        <f t="shared" si="24"/>
        <v>462</v>
      </c>
      <c r="J130" s="3">
        <f t="shared" ref="J130:J140" si="36">ROUND(F130*1%*20%,0)</f>
        <v>42</v>
      </c>
      <c r="K130" s="13">
        <f t="shared" ref="K130:K140" si="37">TRUNC(I130+J130,0)</f>
        <v>504</v>
      </c>
      <c r="L130" s="3">
        <f t="shared" si="27"/>
        <v>1618</v>
      </c>
      <c r="M130" s="3">
        <f t="shared" si="34"/>
        <v>147</v>
      </c>
      <c r="N130" s="3">
        <f t="shared" si="29"/>
        <v>27</v>
      </c>
      <c r="O130" s="3">
        <f t="shared" si="30"/>
        <v>5</v>
      </c>
      <c r="P130" s="13">
        <f t="shared" si="22"/>
        <v>1797</v>
      </c>
      <c r="Q130" s="96">
        <f t="shared" si="31"/>
        <v>426</v>
      </c>
      <c r="R130" s="53">
        <f t="shared" si="35"/>
        <v>1329</v>
      </c>
      <c r="S130" s="22">
        <f t="shared" si="33"/>
        <v>1755</v>
      </c>
      <c r="T130" s="23"/>
    </row>
    <row r="131" spans="1:20" s="71" customFormat="1" ht="18.75" customHeight="1">
      <c r="A131" s="140"/>
      <c r="B131" s="15" t="s">
        <v>76</v>
      </c>
      <c r="C131" s="30">
        <v>21010</v>
      </c>
      <c r="D131" s="30">
        <v>22000</v>
      </c>
      <c r="E131" s="52">
        <v>22000</v>
      </c>
      <c r="F131" s="30">
        <v>22000</v>
      </c>
      <c r="G131" s="35">
        <v>27470</v>
      </c>
      <c r="H131" s="13">
        <f t="shared" si="23"/>
        <v>1320</v>
      </c>
      <c r="I131" s="3">
        <f t="shared" si="24"/>
        <v>484</v>
      </c>
      <c r="J131" s="3">
        <f t="shared" si="36"/>
        <v>44</v>
      </c>
      <c r="K131" s="13">
        <f t="shared" si="37"/>
        <v>528</v>
      </c>
      <c r="L131" s="3">
        <f t="shared" si="27"/>
        <v>1694</v>
      </c>
      <c r="M131" s="3">
        <f t="shared" si="34"/>
        <v>154</v>
      </c>
      <c r="N131" s="3">
        <f t="shared" si="29"/>
        <v>27</v>
      </c>
      <c r="O131" s="3">
        <f t="shared" si="30"/>
        <v>6</v>
      </c>
      <c r="P131" s="13">
        <f t="shared" si="22"/>
        <v>1881</v>
      </c>
      <c r="Q131" s="96">
        <f t="shared" si="31"/>
        <v>426</v>
      </c>
      <c r="R131" s="53">
        <f t="shared" si="35"/>
        <v>1329</v>
      </c>
      <c r="S131" s="64">
        <f t="shared" si="33"/>
        <v>1755</v>
      </c>
      <c r="T131" s="70"/>
    </row>
    <row r="132" spans="1:20" s="71" customFormat="1" ht="18.75" customHeight="1">
      <c r="A132" s="140"/>
      <c r="B132" s="15" t="s">
        <v>85</v>
      </c>
      <c r="C132" s="30">
        <v>22001</v>
      </c>
      <c r="D132" s="30">
        <v>23100</v>
      </c>
      <c r="E132" s="52">
        <v>23100</v>
      </c>
      <c r="F132" s="30">
        <v>23100</v>
      </c>
      <c r="G132" s="35">
        <v>27470</v>
      </c>
      <c r="H132" s="13">
        <f>ROUND(E132*0.06,0)</f>
        <v>1386</v>
      </c>
      <c r="I132" s="3">
        <f t="shared" si="24"/>
        <v>508</v>
      </c>
      <c r="J132" s="3">
        <f t="shared" si="36"/>
        <v>46</v>
      </c>
      <c r="K132" s="13">
        <f t="shared" si="37"/>
        <v>554</v>
      </c>
      <c r="L132" s="3">
        <f t="shared" si="27"/>
        <v>1779</v>
      </c>
      <c r="M132" s="3">
        <f t="shared" si="34"/>
        <v>162</v>
      </c>
      <c r="N132" s="3">
        <f t="shared" si="29"/>
        <v>27</v>
      </c>
      <c r="O132" s="3">
        <f>ROUND(F132*0.025%,0)</f>
        <v>6</v>
      </c>
      <c r="P132" s="13">
        <f>TRUNC(L132+M132+N132+O132,0)</f>
        <v>1974</v>
      </c>
      <c r="Q132" s="96">
        <f t="shared" si="31"/>
        <v>426</v>
      </c>
      <c r="R132" s="53">
        <f t="shared" si="35"/>
        <v>1329</v>
      </c>
      <c r="S132" s="64"/>
      <c r="T132" s="70"/>
    </row>
    <row r="133" spans="1:20" s="71" customFormat="1" ht="18.75" customHeight="1">
      <c r="A133" s="140"/>
      <c r="B133" s="15" t="s">
        <v>142</v>
      </c>
      <c r="C133" s="30">
        <v>23101</v>
      </c>
      <c r="D133" s="30">
        <v>24000</v>
      </c>
      <c r="E133" s="52">
        <v>24000</v>
      </c>
      <c r="F133" s="30">
        <v>24000</v>
      </c>
      <c r="G133" s="35">
        <v>27470</v>
      </c>
      <c r="H133" s="13">
        <f t="shared" si="23"/>
        <v>1440</v>
      </c>
      <c r="I133" s="3">
        <f t="shared" si="24"/>
        <v>528</v>
      </c>
      <c r="J133" s="3">
        <f t="shared" si="36"/>
        <v>48</v>
      </c>
      <c r="K133" s="13">
        <f t="shared" si="37"/>
        <v>576</v>
      </c>
      <c r="L133" s="3">
        <f t="shared" si="27"/>
        <v>1848</v>
      </c>
      <c r="M133" s="3">
        <f t="shared" ref="M133:M142" si="38">ROUND(F133*1%*70%,0)</f>
        <v>168</v>
      </c>
      <c r="N133" s="3">
        <f t="shared" si="29"/>
        <v>27</v>
      </c>
      <c r="O133" s="3">
        <f t="shared" si="30"/>
        <v>6</v>
      </c>
      <c r="P133" s="13">
        <f t="shared" si="22"/>
        <v>2049</v>
      </c>
      <c r="Q133" s="96">
        <f>ROUND(G133*5.17%*30%,0)</f>
        <v>426</v>
      </c>
      <c r="R133" s="53">
        <f t="shared" si="35"/>
        <v>1329</v>
      </c>
      <c r="S133" s="64">
        <f t="shared" si="33"/>
        <v>1755</v>
      </c>
      <c r="T133" s="70"/>
    </row>
    <row r="134" spans="1:20" s="71" customFormat="1" ht="20.100000000000001" customHeight="1">
      <c r="A134" s="140"/>
      <c r="B134" s="15" t="s">
        <v>187</v>
      </c>
      <c r="C134" s="30">
        <v>24001</v>
      </c>
      <c r="D134" s="30">
        <v>25250</v>
      </c>
      <c r="E134" s="52">
        <v>25250</v>
      </c>
      <c r="F134" s="30">
        <v>25250</v>
      </c>
      <c r="G134" s="35">
        <v>27470</v>
      </c>
      <c r="H134" s="13">
        <f t="shared" si="23"/>
        <v>1515</v>
      </c>
      <c r="I134" s="3">
        <f t="shared" si="24"/>
        <v>556</v>
      </c>
      <c r="J134" s="3">
        <f t="shared" si="36"/>
        <v>51</v>
      </c>
      <c r="K134" s="13">
        <f>TRUNC(I134+J134,0)</f>
        <v>607</v>
      </c>
      <c r="L134" s="3">
        <f t="shared" si="27"/>
        <v>1944</v>
      </c>
      <c r="M134" s="3">
        <f t="shared" si="38"/>
        <v>177</v>
      </c>
      <c r="N134" s="3">
        <f t="shared" si="29"/>
        <v>27</v>
      </c>
      <c r="O134" s="3">
        <f t="shared" si="30"/>
        <v>6</v>
      </c>
      <c r="P134" s="13">
        <f t="shared" si="22"/>
        <v>2154</v>
      </c>
      <c r="Q134" s="96">
        <f>ROUND(G134*5.17%*30%,0)</f>
        <v>426</v>
      </c>
      <c r="R134" s="53">
        <f t="shared" si="35"/>
        <v>1329</v>
      </c>
      <c r="S134" s="64">
        <f t="shared" si="33"/>
        <v>1755</v>
      </c>
      <c r="T134" s="70"/>
    </row>
    <row r="135" spans="1:20" s="71" customFormat="1" ht="20.100000000000001" customHeight="1">
      <c r="A135" s="141"/>
      <c r="B135" s="15" t="s">
        <v>168</v>
      </c>
      <c r="C135" s="30">
        <v>25251</v>
      </c>
      <c r="D135" s="30">
        <v>26400</v>
      </c>
      <c r="E135" s="52">
        <v>26400</v>
      </c>
      <c r="F135" s="30">
        <v>26400</v>
      </c>
      <c r="G135" s="35">
        <v>27470</v>
      </c>
      <c r="H135" s="13">
        <f t="shared" si="23"/>
        <v>1584</v>
      </c>
      <c r="I135" s="3">
        <f t="shared" si="24"/>
        <v>581</v>
      </c>
      <c r="J135" s="3">
        <f t="shared" si="36"/>
        <v>53</v>
      </c>
      <c r="K135" s="13">
        <f t="shared" si="37"/>
        <v>634</v>
      </c>
      <c r="L135" s="3">
        <f t="shared" si="27"/>
        <v>2033</v>
      </c>
      <c r="M135" s="3">
        <f t="shared" si="38"/>
        <v>185</v>
      </c>
      <c r="N135" s="3">
        <f t="shared" si="29"/>
        <v>27</v>
      </c>
      <c r="O135" s="3">
        <f t="shared" si="30"/>
        <v>7</v>
      </c>
      <c r="P135" s="13">
        <f t="shared" si="22"/>
        <v>2252</v>
      </c>
      <c r="Q135" s="96">
        <f t="shared" si="31"/>
        <v>426</v>
      </c>
      <c r="R135" s="53">
        <f t="shared" si="35"/>
        <v>1329</v>
      </c>
      <c r="S135" s="64">
        <f t="shared" si="33"/>
        <v>1755</v>
      </c>
      <c r="T135" s="70"/>
    </row>
    <row r="136" spans="1:20" s="71" customFormat="1" ht="20.100000000000001" customHeight="1">
      <c r="A136" s="98" t="s">
        <v>141</v>
      </c>
      <c r="B136" s="105" t="s">
        <v>204</v>
      </c>
      <c r="C136" s="105">
        <v>26401</v>
      </c>
      <c r="D136" s="105">
        <v>27470</v>
      </c>
      <c r="E136" s="105">
        <v>27470</v>
      </c>
      <c r="F136" s="105">
        <v>27470</v>
      </c>
      <c r="G136" s="105">
        <v>27470</v>
      </c>
      <c r="H136" s="105">
        <f>ROUND(E136*0.06,0)</f>
        <v>1648</v>
      </c>
      <c r="I136" s="105">
        <f t="shared" si="24"/>
        <v>604</v>
      </c>
      <c r="J136" s="105">
        <f t="shared" si="36"/>
        <v>55</v>
      </c>
      <c r="K136" s="105">
        <f t="shared" si="37"/>
        <v>659</v>
      </c>
      <c r="L136" s="105">
        <f>ROUND(F136*11%*70%,0)</f>
        <v>2115</v>
      </c>
      <c r="M136" s="105">
        <f t="shared" si="38"/>
        <v>192</v>
      </c>
      <c r="N136" s="105">
        <f>ROUND(G136*0.1%,0)</f>
        <v>27</v>
      </c>
      <c r="O136" s="105">
        <f>ROUND(F136*0.025%,0)</f>
        <v>7</v>
      </c>
      <c r="P136" s="105">
        <f t="shared" si="22"/>
        <v>2341</v>
      </c>
      <c r="Q136" s="112">
        <f t="shared" si="31"/>
        <v>426</v>
      </c>
      <c r="R136" s="114">
        <f>ROUND(G136*5.17%*60%*(1+0.56),0)</f>
        <v>1329</v>
      </c>
      <c r="S136" s="64">
        <f t="shared" si="33"/>
        <v>1755</v>
      </c>
      <c r="T136" s="70"/>
    </row>
    <row r="137" spans="1:20" s="24" customFormat="1" ht="20.100000000000001" customHeight="1">
      <c r="A137" s="25" t="s">
        <v>169</v>
      </c>
      <c r="B137" s="26" t="s">
        <v>203</v>
      </c>
      <c r="C137" s="27">
        <v>27471</v>
      </c>
      <c r="D137" s="19">
        <v>27600</v>
      </c>
      <c r="E137" s="4">
        <v>27600</v>
      </c>
      <c r="F137" s="3">
        <v>27600</v>
      </c>
      <c r="G137" s="1">
        <v>27600</v>
      </c>
      <c r="H137" s="20">
        <f t="shared" si="23"/>
        <v>1656</v>
      </c>
      <c r="I137" s="3">
        <f t="shared" si="24"/>
        <v>607</v>
      </c>
      <c r="J137" s="3">
        <f t="shared" si="36"/>
        <v>55</v>
      </c>
      <c r="K137" s="67">
        <f t="shared" si="37"/>
        <v>662</v>
      </c>
      <c r="L137" s="3">
        <f t="shared" si="27"/>
        <v>2125</v>
      </c>
      <c r="M137" s="3">
        <f t="shared" si="38"/>
        <v>193</v>
      </c>
      <c r="N137" s="3">
        <f>ROUND(G137*0.1%,0)</f>
        <v>28</v>
      </c>
      <c r="O137" s="3">
        <f t="shared" si="30"/>
        <v>7</v>
      </c>
      <c r="P137" s="67">
        <f t="shared" si="22"/>
        <v>2353</v>
      </c>
      <c r="Q137" s="97">
        <f t="shared" si="31"/>
        <v>428</v>
      </c>
      <c r="R137" s="51">
        <f>ROUND(G137*5.17%*60%*(1+0.56),0)</f>
        <v>1336</v>
      </c>
      <c r="S137" s="22">
        <f t="shared" si="33"/>
        <v>1764</v>
      </c>
      <c r="T137" s="23"/>
    </row>
    <row r="138" spans="1:20" s="24" customFormat="1" ht="20.100000000000001" customHeight="1">
      <c r="A138" s="25" t="s">
        <v>149</v>
      </c>
      <c r="B138" s="26" t="s">
        <v>6</v>
      </c>
      <c r="C138" s="27">
        <v>27601</v>
      </c>
      <c r="D138" s="19">
        <v>28800</v>
      </c>
      <c r="E138" s="4">
        <v>28800</v>
      </c>
      <c r="F138" s="3">
        <v>28800</v>
      </c>
      <c r="G138" s="1">
        <v>28800</v>
      </c>
      <c r="H138" s="20">
        <f t="shared" si="23"/>
        <v>1728</v>
      </c>
      <c r="I138" s="3">
        <f t="shared" si="24"/>
        <v>634</v>
      </c>
      <c r="J138" s="3">
        <f t="shared" si="36"/>
        <v>58</v>
      </c>
      <c r="K138" s="67">
        <f t="shared" si="37"/>
        <v>692</v>
      </c>
      <c r="L138" s="3">
        <f t="shared" si="27"/>
        <v>2218</v>
      </c>
      <c r="M138" s="3">
        <f t="shared" si="38"/>
        <v>202</v>
      </c>
      <c r="N138" s="3">
        <f t="shared" ref="N138:N157" si="39">ROUND(G138*0.1%,0)</f>
        <v>29</v>
      </c>
      <c r="O138" s="3">
        <f t="shared" si="30"/>
        <v>7</v>
      </c>
      <c r="P138" s="67">
        <f t="shared" si="22"/>
        <v>2456</v>
      </c>
      <c r="Q138" s="97">
        <f t="shared" si="31"/>
        <v>447</v>
      </c>
      <c r="R138" s="51">
        <f t="shared" ref="R138:R184" si="40">ROUND(G138*5.17%*60%*(1+0.56),0)</f>
        <v>1394</v>
      </c>
      <c r="S138" s="22">
        <f t="shared" si="33"/>
        <v>1841</v>
      </c>
      <c r="T138" s="23"/>
    </row>
    <row r="139" spans="1:20" s="24" customFormat="1" ht="20.100000000000001" customHeight="1">
      <c r="A139" s="25" t="s">
        <v>170</v>
      </c>
      <c r="B139" s="26" t="s">
        <v>7</v>
      </c>
      <c r="C139" s="27">
        <v>28801</v>
      </c>
      <c r="D139" s="19">
        <v>30300</v>
      </c>
      <c r="E139" s="4">
        <v>30300</v>
      </c>
      <c r="F139" s="3">
        <v>30300</v>
      </c>
      <c r="G139" s="1">
        <v>30300</v>
      </c>
      <c r="H139" s="20">
        <f t="shared" si="23"/>
        <v>1818</v>
      </c>
      <c r="I139" s="3">
        <f t="shared" si="24"/>
        <v>667</v>
      </c>
      <c r="J139" s="3">
        <f t="shared" si="36"/>
        <v>61</v>
      </c>
      <c r="K139" s="67">
        <f t="shared" si="37"/>
        <v>728</v>
      </c>
      <c r="L139" s="3">
        <f t="shared" si="27"/>
        <v>2333</v>
      </c>
      <c r="M139" s="3">
        <f t="shared" si="38"/>
        <v>212</v>
      </c>
      <c r="N139" s="3">
        <f t="shared" si="39"/>
        <v>30</v>
      </c>
      <c r="O139" s="3">
        <f t="shared" si="30"/>
        <v>8</v>
      </c>
      <c r="P139" s="67">
        <f t="shared" si="22"/>
        <v>2583</v>
      </c>
      <c r="Q139" s="97">
        <f t="shared" si="31"/>
        <v>470</v>
      </c>
      <c r="R139" s="51">
        <f t="shared" si="40"/>
        <v>1466</v>
      </c>
      <c r="S139" s="22">
        <f t="shared" si="33"/>
        <v>1936</v>
      </c>
      <c r="T139" s="23"/>
    </row>
    <row r="140" spans="1:20" s="24" customFormat="1" ht="20.100000000000001" customHeight="1">
      <c r="A140" s="25" t="s">
        <v>171</v>
      </c>
      <c r="B140" s="26" t="s">
        <v>8</v>
      </c>
      <c r="C140" s="27">
        <v>30301</v>
      </c>
      <c r="D140" s="19">
        <v>31800</v>
      </c>
      <c r="E140" s="4">
        <v>31800</v>
      </c>
      <c r="F140" s="3">
        <v>31800</v>
      </c>
      <c r="G140" s="1">
        <v>31800</v>
      </c>
      <c r="H140" s="20">
        <f t="shared" si="23"/>
        <v>1908</v>
      </c>
      <c r="I140" s="3">
        <f t="shared" si="24"/>
        <v>700</v>
      </c>
      <c r="J140" s="3">
        <f t="shared" si="36"/>
        <v>64</v>
      </c>
      <c r="K140" s="67">
        <f t="shared" si="37"/>
        <v>764</v>
      </c>
      <c r="L140" s="3">
        <f t="shared" si="27"/>
        <v>2449</v>
      </c>
      <c r="M140" s="3">
        <f t="shared" si="38"/>
        <v>223</v>
      </c>
      <c r="N140" s="3">
        <f t="shared" si="39"/>
        <v>32</v>
      </c>
      <c r="O140" s="3">
        <f t="shared" si="30"/>
        <v>8</v>
      </c>
      <c r="P140" s="67">
        <f t="shared" si="22"/>
        <v>2712</v>
      </c>
      <c r="Q140" s="97">
        <f t="shared" si="31"/>
        <v>493</v>
      </c>
      <c r="R140" s="51">
        <f t="shared" si="40"/>
        <v>1539</v>
      </c>
      <c r="S140" s="22">
        <f t="shared" si="33"/>
        <v>2032</v>
      </c>
      <c r="T140" s="23"/>
    </row>
    <row r="141" spans="1:20" s="24" customFormat="1" ht="20.100000000000001" customHeight="1">
      <c r="A141" s="25" t="s">
        <v>143</v>
      </c>
      <c r="B141" s="26" t="s">
        <v>9</v>
      </c>
      <c r="C141" s="27">
        <v>31801</v>
      </c>
      <c r="D141" s="19">
        <v>33300</v>
      </c>
      <c r="E141" s="4">
        <v>33300</v>
      </c>
      <c r="F141" s="3">
        <v>33300</v>
      </c>
      <c r="G141" s="1">
        <v>33300</v>
      </c>
      <c r="H141" s="20">
        <f t="shared" si="23"/>
        <v>1998</v>
      </c>
      <c r="I141" s="3">
        <f t="shared" si="24"/>
        <v>733</v>
      </c>
      <c r="J141" s="3">
        <f t="shared" ref="J141:J146" si="41">ROUND(F141*1%*20%,0)</f>
        <v>67</v>
      </c>
      <c r="K141" s="67">
        <f t="shared" ref="K141:K146" si="42">TRUNC(I141+J141,0)</f>
        <v>800</v>
      </c>
      <c r="L141" s="3">
        <f t="shared" si="27"/>
        <v>2564</v>
      </c>
      <c r="M141" s="3">
        <f t="shared" si="38"/>
        <v>233</v>
      </c>
      <c r="N141" s="3">
        <f t="shared" si="39"/>
        <v>33</v>
      </c>
      <c r="O141" s="3">
        <f t="shared" si="30"/>
        <v>8</v>
      </c>
      <c r="P141" s="67">
        <f t="shared" si="22"/>
        <v>2838</v>
      </c>
      <c r="Q141" s="97">
        <f t="shared" si="31"/>
        <v>516</v>
      </c>
      <c r="R141" s="51">
        <f t="shared" si="40"/>
        <v>1611</v>
      </c>
      <c r="S141" s="22">
        <f t="shared" si="33"/>
        <v>2127</v>
      </c>
      <c r="T141" s="23"/>
    </row>
    <row r="142" spans="1:20" s="24" customFormat="1" ht="20.100000000000001" customHeight="1">
      <c r="A142" s="25" t="s">
        <v>144</v>
      </c>
      <c r="B142" s="26" t="s">
        <v>10</v>
      </c>
      <c r="C142" s="27">
        <v>33301</v>
      </c>
      <c r="D142" s="19">
        <v>34800</v>
      </c>
      <c r="E142" s="4">
        <v>34800</v>
      </c>
      <c r="F142" s="3">
        <v>34800</v>
      </c>
      <c r="G142" s="1">
        <v>34800</v>
      </c>
      <c r="H142" s="20">
        <f t="shared" si="23"/>
        <v>2088</v>
      </c>
      <c r="I142" s="3">
        <f t="shared" si="24"/>
        <v>766</v>
      </c>
      <c r="J142" s="3">
        <f t="shared" si="41"/>
        <v>70</v>
      </c>
      <c r="K142" s="67">
        <f t="shared" si="42"/>
        <v>836</v>
      </c>
      <c r="L142" s="3">
        <f t="shared" si="27"/>
        <v>2680</v>
      </c>
      <c r="M142" s="3">
        <f t="shared" si="38"/>
        <v>244</v>
      </c>
      <c r="N142" s="3">
        <f t="shared" si="39"/>
        <v>35</v>
      </c>
      <c r="O142" s="3">
        <f t="shared" si="30"/>
        <v>9</v>
      </c>
      <c r="P142" s="67">
        <f t="shared" si="22"/>
        <v>2968</v>
      </c>
      <c r="Q142" s="97">
        <f t="shared" si="31"/>
        <v>540</v>
      </c>
      <c r="R142" s="51">
        <f t="shared" si="40"/>
        <v>1684</v>
      </c>
      <c r="S142" s="22">
        <f t="shared" si="33"/>
        <v>2224</v>
      </c>
      <c r="T142" s="23"/>
    </row>
    <row r="143" spans="1:20" s="24" customFormat="1" ht="20.100000000000001" customHeight="1">
      <c r="A143" s="25" t="s">
        <v>145</v>
      </c>
      <c r="B143" s="26" t="s">
        <v>11</v>
      </c>
      <c r="C143" s="27">
        <v>34801</v>
      </c>
      <c r="D143" s="19">
        <v>36300</v>
      </c>
      <c r="E143" s="4">
        <v>36300</v>
      </c>
      <c r="F143" s="3">
        <v>36300</v>
      </c>
      <c r="G143" s="1">
        <v>36300</v>
      </c>
      <c r="H143" s="20">
        <f t="shared" si="23"/>
        <v>2178</v>
      </c>
      <c r="I143" s="3">
        <f t="shared" si="24"/>
        <v>799</v>
      </c>
      <c r="J143" s="3">
        <f t="shared" si="41"/>
        <v>73</v>
      </c>
      <c r="K143" s="67">
        <f t="shared" si="42"/>
        <v>872</v>
      </c>
      <c r="L143" s="3">
        <f t="shared" si="27"/>
        <v>2795</v>
      </c>
      <c r="M143" s="3">
        <f>ROUND(F143*1%*70%,0)</f>
        <v>254</v>
      </c>
      <c r="N143" s="3">
        <f t="shared" si="39"/>
        <v>36</v>
      </c>
      <c r="O143" s="3">
        <f t="shared" si="30"/>
        <v>9</v>
      </c>
      <c r="P143" s="67">
        <f t="shared" si="22"/>
        <v>3094</v>
      </c>
      <c r="Q143" s="97">
        <f t="shared" si="31"/>
        <v>563</v>
      </c>
      <c r="R143" s="51">
        <f t="shared" si="40"/>
        <v>1757</v>
      </c>
      <c r="S143" s="22">
        <f t="shared" si="33"/>
        <v>2320</v>
      </c>
      <c r="T143" s="23"/>
    </row>
    <row r="144" spans="1:20" s="24" customFormat="1" ht="20.100000000000001" customHeight="1">
      <c r="A144" s="25" t="s">
        <v>146</v>
      </c>
      <c r="B144" s="26" t="s">
        <v>12</v>
      </c>
      <c r="C144" s="27">
        <v>36301</v>
      </c>
      <c r="D144" s="19">
        <v>38200</v>
      </c>
      <c r="E144" s="4">
        <v>38200</v>
      </c>
      <c r="F144" s="3">
        <v>38200</v>
      </c>
      <c r="G144" s="1">
        <v>38200</v>
      </c>
      <c r="H144" s="20">
        <f t="shared" si="23"/>
        <v>2292</v>
      </c>
      <c r="I144" s="3">
        <f t="shared" si="24"/>
        <v>840</v>
      </c>
      <c r="J144" s="3">
        <f t="shared" si="41"/>
        <v>76</v>
      </c>
      <c r="K144" s="67">
        <f t="shared" si="42"/>
        <v>916</v>
      </c>
      <c r="L144" s="3">
        <f t="shared" si="27"/>
        <v>2941</v>
      </c>
      <c r="M144" s="3">
        <f>ROUND(F144*1%*70%,0)</f>
        <v>267</v>
      </c>
      <c r="N144" s="3">
        <f t="shared" si="39"/>
        <v>38</v>
      </c>
      <c r="O144" s="3">
        <f t="shared" si="30"/>
        <v>10</v>
      </c>
      <c r="P144" s="67">
        <f t="shared" si="22"/>
        <v>3256</v>
      </c>
      <c r="Q144" s="97">
        <f t="shared" si="31"/>
        <v>592</v>
      </c>
      <c r="R144" s="51">
        <f t="shared" si="40"/>
        <v>1849</v>
      </c>
      <c r="S144" s="22">
        <f t="shared" si="33"/>
        <v>2441</v>
      </c>
      <c r="T144" s="23"/>
    </row>
    <row r="145" spans="1:20" s="24" customFormat="1" ht="20.100000000000001" customHeight="1">
      <c r="A145" s="25" t="s">
        <v>147</v>
      </c>
      <c r="B145" s="26" t="s">
        <v>13</v>
      </c>
      <c r="C145" s="27">
        <v>38201</v>
      </c>
      <c r="D145" s="19">
        <v>40100</v>
      </c>
      <c r="E145" s="4">
        <v>40100</v>
      </c>
      <c r="F145" s="3">
        <v>40100</v>
      </c>
      <c r="G145" s="1">
        <v>40100</v>
      </c>
      <c r="H145" s="20">
        <f t="shared" si="23"/>
        <v>2406</v>
      </c>
      <c r="I145" s="3">
        <f t="shared" si="24"/>
        <v>882</v>
      </c>
      <c r="J145" s="3">
        <f t="shared" si="41"/>
        <v>80</v>
      </c>
      <c r="K145" s="67">
        <f t="shared" si="42"/>
        <v>962</v>
      </c>
      <c r="L145" s="3">
        <f t="shared" si="27"/>
        <v>3088</v>
      </c>
      <c r="M145" s="3">
        <f>ROUND(F145*1%*70%,0)</f>
        <v>281</v>
      </c>
      <c r="N145" s="3">
        <f t="shared" si="39"/>
        <v>40</v>
      </c>
      <c r="O145" s="3">
        <f t="shared" si="30"/>
        <v>10</v>
      </c>
      <c r="P145" s="67">
        <f t="shared" si="22"/>
        <v>3419</v>
      </c>
      <c r="Q145" s="97">
        <f t="shared" si="31"/>
        <v>622</v>
      </c>
      <c r="R145" s="51">
        <f t="shared" si="40"/>
        <v>1940</v>
      </c>
      <c r="S145" s="22">
        <f t="shared" si="33"/>
        <v>2562</v>
      </c>
      <c r="T145" s="23"/>
    </row>
    <row r="146" spans="1:20" s="24" customFormat="1" ht="20.100000000000001" customHeight="1">
      <c r="A146" s="25" t="s">
        <v>148</v>
      </c>
      <c r="B146" s="81" t="s">
        <v>14</v>
      </c>
      <c r="C146" s="27">
        <v>40101</v>
      </c>
      <c r="D146" s="28">
        <v>42000</v>
      </c>
      <c r="E146" s="4">
        <v>42000</v>
      </c>
      <c r="F146" s="3">
        <v>42000</v>
      </c>
      <c r="G146" s="1">
        <v>42000</v>
      </c>
      <c r="H146" s="20">
        <f t="shared" si="23"/>
        <v>2520</v>
      </c>
      <c r="I146" s="3">
        <f t="shared" si="24"/>
        <v>924</v>
      </c>
      <c r="J146" s="3">
        <f t="shared" si="41"/>
        <v>84</v>
      </c>
      <c r="K146" s="67">
        <f t="shared" si="42"/>
        <v>1008</v>
      </c>
      <c r="L146" s="3">
        <f t="shared" si="27"/>
        <v>3234</v>
      </c>
      <c r="M146" s="3">
        <f>ROUND(F146*1%*70%,0)</f>
        <v>294</v>
      </c>
      <c r="N146" s="3">
        <f t="shared" si="39"/>
        <v>42</v>
      </c>
      <c r="O146" s="3">
        <f t="shared" si="30"/>
        <v>11</v>
      </c>
      <c r="P146" s="67">
        <f t="shared" si="22"/>
        <v>3581</v>
      </c>
      <c r="Q146" s="97">
        <f t="shared" si="31"/>
        <v>651</v>
      </c>
      <c r="R146" s="51">
        <f t="shared" si="40"/>
        <v>2032</v>
      </c>
      <c r="S146" s="22">
        <f t="shared" si="33"/>
        <v>2683</v>
      </c>
      <c r="T146" s="23"/>
    </row>
    <row r="147" spans="1:20" s="24" customFormat="1" ht="20.100000000000001" customHeight="1">
      <c r="A147" s="25" t="s">
        <v>150</v>
      </c>
      <c r="B147" s="81" t="s">
        <v>15</v>
      </c>
      <c r="C147" s="27">
        <v>42001</v>
      </c>
      <c r="D147" s="28">
        <v>43900</v>
      </c>
      <c r="E147" s="4">
        <v>43900</v>
      </c>
      <c r="F147" s="3">
        <v>43900</v>
      </c>
      <c r="G147" s="1">
        <v>43900</v>
      </c>
      <c r="H147" s="20">
        <f t="shared" si="23"/>
        <v>2634</v>
      </c>
      <c r="I147" s="3">
        <f t="shared" si="24"/>
        <v>966</v>
      </c>
      <c r="J147" s="3">
        <f t="shared" ref="J147:J152" si="43">ROUND(F147*1%*20%,0)</f>
        <v>88</v>
      </c>
      <c r="K147" s="67">
        <f t="shared" ref="K147:K152" si="44">TRUNC(I147+J147,0)</f>
        <v>1054</v>
      </c>
      <c r="L147" s="3">
        <f t="shared" si="27"/>
        <v>3380</v>
      </c>
      <c r="M147" s="3">
        <f>ROUND(F147*1%*70%,0)</f>
        <v>307</v>
      </c>
      <c r="N147" s="3">
        <f t="shared" si="39"/>
        <v>44</v>
      </c>
      <c r="O147" s="3">
        <f t="shared" ref="O147:O185" si="45">ROUND(F147*0.025%,0)</f>
        <v>11</v>
      </c>
      <c r="P147" s="67">
        <f t="shared" ref="P147:P178" si="46">TRUNC(L147+M147+N147+O147,0)</f>
        <v>3742</v>
      </c>
      <c r="Q147" s="97">
        <f t="shared" si="31"/>
        <v>681</v>
      </c>
      <c r="R147" s="51">
        <f t="shared" si="40"/>
        <v>2124</v>
      </c>
      <c r="S147" s="22">
        <f t="shared" si="33"/>
        <v>2805</v>
      </c>
      <c r="T147" s="23"/>
    </row>
    <row r="148" spans="1:20" s="71" customFormat="1" ht="20.100000000000001" customHeight="1">
      <c r="A148" s="98" t="s">
        <v>172</v>
      </c>
      <c r="B148" s="54" t="s">
        <v>78</v>
      </c>
      <c r="C148" s="55">
        <v>43901</v>
      </c>
      <c r="D148" s="55">
        <v>45800</v>
      </c>
      <c r="E148" s="57">
        <v>45800</v>
      </c>
      <c r="F148" s="61">
        <v>45800</v>
      </c>
      <c r="G148" s="35">
        <v>45800</v>
      </c>
      <c r="H148" s="67">
        <f t="shared" si="23"/>
        <v>2748</v>
      </c>
      <c r="I148" s="3">
        <f t="shared" si="24"/>
        <v>1008</v>
      </c>
      <c r="J148" s="61">
        <f t="shared" si="43"/>
        <v>92</v>
      </c>
      <c r="K148" s="56">
        <f t="shared" si="44"/>
        <v>1100</v>
      </c>
      <c r="L148" s="3">
        <f t="shared" si="27"/>
        <v>3527</v>
      </c>
      <c r="M148" s="61">
        <f t="shared" ref="M148:M185" si="47">ROUND(F148*1%*70%,0)</f>
        <v>321</v>
      </c>
      <c r="N148" s="3">
        <f t="shared" si="39"/>
        <v>46</v>
      </c>
      <c r="O148" s="61">
        <f t="shared" si="45"/>
        <v>11</v>
      </c>
      <c r="P148" s="56">
        <f t="shared" si="46"/>
        <v>3905</v>
      </c>
      <c r="Q148" s="97">
        <f t="shared" si="31"/>
        <v>710</v>
      </c>
      <c r="R148" s="51">
        <f t="shared" si="40"/>
        <v>2216</v>
      </c>
      <c r="S148" s="64">
        <f t="shared" si="33"/>
        <v>2926</v>
      </c>
      <c r="T148" s="70"/>
    </row>
    <row r="149" spans="1:20" s="24" customFormat="1" ht="20.100000000000001" customHeight="1">
      <c r="A149" s="25" t="s">
        <v>173</v>
      </c>
      <c r="B149" s="81" t="s">
        <v>16</v>
      </c>
      <c r="C149" s="27">
        <v>45801</v>
      </c>
      <c r="D149" s="30">
        <v>48200</v>
      </c>
      <c r="E149" s="4">
        <v>48200</v>
      </c>
      <c r="F149" s="61">
        <v>45800</v>
      </c>
      <c r="G149" s="1">
        <v>48200</v>
      </c>
      <c r="H149" s="20">
        <f t="shared" si="23"/>
        <v>2892</v>
      </c>
      <c r="I149" s="3">
        <f t="shared" si="24"/>
        <v>1008</v>
      </c>
      <c r="J149" s="61">
        <f t="shared" si="43"/>
        <v>92</v>
      </c>
      <c r="K149" s="56">
        <f t="shared" si="44"/>
        <v>1100</v>
      </c>
      <c r="L149" s="3">
        <f t="shared" si="27"/>
        <v>3527</v>
      </c>
      <c r="M149" s="61">
        <f t="shared" si="47"/>
        <v>321</v>
      </c>
      <c r="N149" s="3">
        <f t="shared" si="39"/>
        <v>48</v>
      </c>
      <c r="O149" s="61">
        <f t="shared" si="45"/>
        <v>11</v>
      </c>
      <c r="P149" s="56">
        <f t="shared" si="46"/>
        <v>3907</v>
      </c>
      <c r="Q149" s="97">
        <f t="shared" si="31"/>
        <v>748</v>
      </c>
      <c r="R149" s="51">
        <f t="shared" si="40"/>
        <v>2332</v>
      </c>
      <c r="S149" s="22">
        <f t="shared" si="33"/>
        <v>3080</v>
      </c>
      <c r="T149" s="23"/>
    </row>
    <row r="150" spans="1:20" s="24" customFormat="1" ht="20.100000000000001" customHeight="1">
      <c r="A150" s="25" t="s">
        <v>151</v>
      </c>
      <c r="B150" s="81" t="s">
        <v>17</v>
      </c>
      <c r="C150" s="27">
        <v>48201</v>
      </c>
      <c r="D150" s="30">
        <v>50600</v>
      </c>
      <c r="E150" s="4">
        <v>50600</v>
      </c>
      <c r="F150" s="61">
        <v>45800</v>
      </c>
      <c r="G150" s="1">
        <v>50600</v>
      </c>
      <c r="H150" s="20">
        <f t="shared" si="23"/>
        <v>3036</v>
      </c>
      <c r="I150" s="3">
        <f t="shared" si="24"/>
        <v>1008</v>
      </c>
      <c r="J150" s="61">
        <f t="shared" si="43"/>
        <v>92</v>
      </c>
      <c r="K150" s="56">
        <f t="shared" si="44"/>
        <v>1100</v>
      </c>
      <c r="L150" s="3">
        <f t="shared" si="27"/>
        <v>3527</v>
      </c>
      <c r="M150" s="61">
        <f t="shared" si="47"/>
        <v>321</v>
      </c>
      <c r="N150" s="3">
        <f t="shared" si="39"/>
        <v>51</v>
      </c>
      <c r="O150" s="61">
        <f t="shared" si="45"/>
        <v>11</v>
      </c>
      <c r="P150" s="56">
        <f t="shared" si="46"/>
        <v>3910</v>
      </c>
      <c r="Q150" s="97">
        <f t="shared" si="31"/>
        <v>785</v>
      </c>
      <c r="R150" s="51">
        <f t="shared" si="40"/>
        <v>2449</v>
      </c>
      <c r="S150" s="22">
        <f t="shared" si="33"/>
        <v>3234</v>
      </c>
      <c r="T150" s="23"/>
    </row>
    <row r="151" spans="1:20" s="24" customFormat="1" ht="20.100000000000001" customHeight="1">
      <c r="A151" s="25" t="s">
        <v>174</v>
      </c>
      <c r="B151" s="26" t="s">
        <v>18</v>
      </c>
      <c r="C151" s="27">
        <v>50601</v>
      </c>
      <c r="D151" s="27">
        <v>53000</v>
      </c>
      <c r="E151" s="4">
        <v>53000</v>
      </c>
      <c r="F151" s="61">
        <v>45800</v>
      </c>
      <c r="G151" s="1">
        <v>53000</v>
      </c>
      <c r="H151" s="20">
        <f t="shared" si="23"/>
        <v>3180</v>
      </c>
      <c r="I151" s="3">
        <f t="shared" si="24"/>
        <v>1008</v>
      </c>
      <c r="J151" s="61">
        <f t="shared" si="43"/>
        <v>92</v>
      </c>
      <c r="K151" s="56">
        <f t="shared" si="44"/>
        <v>1100</v>
      </c>
      <c r="L151" s="3">
        <f t="shared" si="27"/>
        <v>3527</v>
      </c>
      <c r="M151" s="61">
        <f t="shared" si="47"/>
        <v>321</v>
      </c>
      <c r="N151" s="3">
        <f t="shared" si="39"/>
        <v>53</v>
      </c>
      <c r="O151" s="61">
        <f t="shared" si="45"/>
        <v>11</v>
      </c>
      <c r="P151" s="56">
        <f t="shared" si="46"/>
        <v>3912</v>
      </c>
      <c r="Q151" s="97">
        <f t="shared" si="31"/>
        <v>822</v>
      </c>
      <c r="R151" s="51">
        <f t="shared" si="40"/>
        <v>2565</v>
      </c>
      <c r="S151" s="22">
        <f t="shared" si="33"/>
        <v>3387</v>
      </c>
      <c r="T151" s="23"/>
    </row>
    <row r="152" spans="1:20" s="24" customFormat="1" ht="20.100000000000001" customHeight="1">
      <c r="A152" s="25" t="s">
        <v>87</v>
      </c>
      <c r="B152" s="26" t="s">
        <v>19</v>
      </c>
      <c r="C152" s="27">
        <v>53001</v>
      </c>
      <c r="D152" s="27">
        <v>55400</v>
      </c>
      <c r="E152" s="4">
        <v>55400</v>
      </c>
      <c r="F152" s="61">
        <v>45800</v>
      </c>
      <c r="G152" s="1">
        <v>55400</v>
      </c>
      <c r="H152" s="20">
        <f t="shared" si="23"/>
        <v>3324</v>
      </c>
      <c r="I152" s="3">
        <f t="shared" si="24"/>
        <v>1008</v>
      </c>
      <c r="J152" s="61">
        <f t="shared" si="43"/>
        <v>92</v>
      </c>
      <c r="K152" s="56">
        <f t="shared" si="44"/>
        <v>1100</v>
      </c>
      <c r="L152" s="3">
        <f t="shared" si="27"/>
        <v>3527</v>
      </c>
      <c r="M152" s="61">
        <f t="shared" si="47"/>
        <v>321</v>
      </c>
      <c r="N152" s="3">
        <f t="shared" si="39"/>
        <v>55</v>
      </c>
      <c r="O152" s="61">
        <f t="shared" si="45"/>
        <v>11</v>
      </c>
      <c r="P152" s="56">
        <f t="shared" si="46"/>
        <v>3914</v>
      </c>
      <c r="Q152" s="97">
        <f t="shared" si="31"/>
        <v>859</v>
      </c>
      <c r="R152" s="51">
        <f t="shared" si="40"/>
        <v>2681</v>
      </c>
      <c r="S152" s="22">
        <f t="shared" si="33"/>
        <v>3540</v>
      </c>
      <c r="T152" s="23"/>
    </row>
    <row r="153" spans="1:20" s="24" customFormat="1" ht="20.100000000000001" customHeight="1">
      <c r="A153" s="25" t="s">
        <v>88</v>
      </c>
      <c r="B153" s="26" t="s">
        <v>20</v>
      </c>
      <c r="C153" s="27">
        <v>55401</v>
      </c>
      <c r="D153" s="27">
        <v>57800</v>
      </c>
      <c r="E153" s="4">
        <v>57800</v>
      </c>
      <c r="F153" s="61">
        <v>45800</v>
      </c>
      <c r="G153" s="1">
        <v>57800</v>
      </c>
      <c r="H153" s="20">
        <f t="shared" si="23"/>
        <v>3468</v>
      </c>
      <c r="I153" s="3">
        <f t="shared" si="24"/>
        <v>1008</v>
      </c>
      <c r="J153" s="61">
        <f t="shared" ref="J153:J185" si="48">ROUND(F153*1%*20%,0)</f>
        <v>92</v>
      </c>
      <c r="K153" s="56">
        <f t="shared" ref="K153:K185" si="49">TRUNC(I153+J153,0)</f>
        <v>1100</v>
      </c>
      <c r="L153" s="3">
        <f t="shared" si="27"/>
        <v>3527</v>
      </c>
      <c r="M153" s="61">
        <f t="shared" si="47"/>
        <v>321</v>
      </c>
      <c r="N153" s="3">
        <f t="shared" si="39"/>
        <v>58</v>
      </c>
      <c r="O153" s="61">
        <f t="shared" si="45"/>
        <v>11</v>
      </c>
      <c r="P153" s="56">
        <f t="shared" si="46"/>
        <v>3917</v>
      </c>
      <c r="Q153" s="97">
        <f t="shared" si="31"/>
        <v>896</v>
      </c>
      <c r="R153" s="51">
        <f t="shared" si="40"/>
        <v>2797</v>
      </c>
      <c r="S153" s="22">
        <f t="shared" si="33"/>
        <v>3693</v>
      </c>
      <c r="T153" s="23"/>
    </row>
    <row r="154" spans="1:20" s="24" customFormat="1" ht="20.100000000000001" customHeight="1">
      <c r="A154" s="25" t="s">
        <v>89</v>
      </c>
      <c r="B154" s="26" t="s">
        <v>21</v>
      </c>
      <c r="C154" s="27">
        <v>57801</v>
      </c>
      <c r="D154" s="27">
        <v>60800</v>
      </c>
      <c r="E154" s="4">
        <v>60800</v>
      </c>
      <c r="F154" s="61">
        <v>45800</v>
      </c>
      <c r="G154" s="1">
        <v>60800</v>
      </c>
      <c r="H154" s="20">
        <f t="shared" si="23"/>
        <v>3648</v>
      </c>
      <c r="I154" s="3">
        <f t="shared" si="24"/>
        <v>1008</v>
      </c>
      <c r="J154" s="61">
        <f t="shared" si="48"/>
        <v>92</v>
      </c>
      <c r="K154" s="56">
        <f t="shared" si="49"/>
        <v>1100</v>
      </c>
      <c r="L154" s="3">
        <f t="shared" si="27"/>
        <v>3527</v>
      </c>
      <c r="M154" s="61">
        <f t="shared" si="47"/>
        <v>321</v>
      </c>
      <c r="N154" s="3">
        <f t="shared" si="39"/>
        <v>61</v>
      </c>
      <c r="O154" s="61">
        <f t="shared" si="45"/>
        <v>11</v>
      </c>
      <c r="P154" s="56">
        <f t="shared" si="46"/>
        <v>3920</v>
      </c>
      <c r="Q154" s="97">
        <f t="shared" si="31"/>
        <v>943</v>
      </c>
      <c r="R154" s="51">
        <f t="shared" si="40"/>
        <v>2942</v>
      </c>
      <c r="S154" s="22">
        <f t="shared" si="33"/>
        <v>3885</v>
      </c>
      <c r="T154" s="23"/>
    </row>
    <row r="155" spans="1:20" s="24" customFormat="1" ht="20.100000000000001" customHeight="1">
      <c r="A155" s="25" t="s">
        <v>90</v>
      </c>
      <c r="B155" s="26" t="s">
        <v>22</v>
      </c>
      <c r="C155" s="27">
        <v>60801</v>
      </c>
      <c r="D155" s="27">
        <v>63800</v>
      </c>
      <c r="E155" s="4">
        <v>63800</v>
      </c>
      <c r="F155" s="61">
        <v>45800</v>
      </c>
      <c r="G155" s="1">
        <v>63800</v>
      </c>
      <c r="H155" s="20">
        <f t="shared" si="23"/>
        <v>3828</v>
      </c>
      <c r="I155" s="3">
        <f t="shared" si="24"/>
        <v>1008</v>
      </c>
      <c r="J155" s="61">
        <f t="shared" si="48"/>
        <v>92</v>
      </c>
      <c r="K155" s="56">
        <f t="shared" si="49"/>
        <v>1100</v>
      </c>
      <c r="L155" s="3">
        <f t="shared" si="27"/>
        <v>3527</v>
      </c>
      <c r="M155" s="61">
        <f t="shared" si="47"/>
        <v>321</v>
      </c>
      <c r="N155" s="3">
        <f t="shared" si="39"/>
        <v>64</v>
      </c>
      <c r="O155" s="61">
        <f t="shared" si="45"/>
        <v>11</v>
      </c>
      <c r="P155" s="56">
        <f t="shared" si="46"/>
        <v>3923</v>
      </c>
      <c r="Q155" s="97">
        <f t="shared" si="31"/>
        <v>990</v>
      </c>
      <c r="R155" s="51">
        <f t="shared" si="40"/>
        <v>3087</v>
      </c>
      <c r="S155" s="22">
        <f t="shared" si="33"/>
        <v>4077</v>
      </c>
      <c r="T155" s="23"/>
    </row>
    <row r="156" spans="1:20" s="24" customFormat="1" ht="20.100000000000001" customHeight="1">
      <c r="A156" s="25" t="s">
        <v>91</v>
      </c>
      <c r="B156" s="26" t="s">
        <v>23</v>
      </c>
      <c r="C156" s="27">
        <v>63801</v>
      </c>
      <c r="D156" s="27">
        <v>66800</v>
      </c>
      <c r="E156" s="4">
        <v>66800</v>
      </c>
      <c r="F156" s="61">
        <v>45800</v>
      </c>
      <c r="G156" s="1">
        <v>66800</v>
      </c>
      <c r="H156" s="20">
        <f t="shared" si="23"/>
        <v>4008</v>
      </c>
      <c r="I156" s="3">
        <f t="shared" si="24"/>
        <v>1008</v>
      </c>
      <c r="J156" s="61">
        <f t="shared" si="48"/>
        <v>92</v>
      </c>
      <c r="K156" s="56">
        <f t="shared" si="49"/>
        <v>1100</v>
      </c>
      <c r="L156" s="3">
        <f t="shared" si="27"/>
        <v>3527</v>
      </c>
      <c r="M156" s="61">
        <f t="shared" si="47"/>
        <v>321</v>
      </c>
      <c r="N156" s="3">
        <f t="shared" si="39"/>
        <v>67</v>
      </c>
      <c r="O156" s="61">
        <f t="shared" si="45"/>
        <v>11</v>
      </c>
      <c r="P156" s="56">
        <f t="shared" si="46"/>
        <v>3926</v>
      </c>
      <c r="Q156" s="97">
        <f t="shared" si="31"/>
        <v>1036</v>
      </c>
      <c r="R156" s="51">
        <f t="shared" si="40"/>
        <v>3233</v>
      </c>
      <c r="S156" s="22">
        <f t="shared" si="33"/>
        <v>4269</v>
      </c>
      <c r="T156" s="23"/>
    </row>
    <row r="157" spans="1:20" s="24" customFormat="1" ht="20.100000000000001" customHeight="1">
      <c r="A157" s="25" t="s">
        <v>92</v>
      </c>
      <c r="B157" s="26" t="s">
        <v>24</v>
      </c>
      <c r="C157" s="27">
        <v>66801</v>
      </c>
      <c r="D157" s="27">
        <v>69800</v>
      </c>
      <c r="E157" s="4">
        <v>69800</v>
      </c>
      <c r="F157" s="61">
        <v>45800</v>
      </c>
      <c r="G157" s="1">
        <v>69800</v>
      </c>
      <c r="H157" s="20">
        <f t="shared" si="23"/>
        <v>4188</v>
      </c>
      <c r="I157" s="3">
        <f t="shared" si="24"/>
        <v>1008</v>
      </c>
      <c r="J157" s="61">
        <f t="shared" si="48"/>
        <v>92</v>
      </c>
      <c r="K157" s="56">
        <f t="shared" si="49"/>
        <v>1100</v>
      </c>
      <c r="L157" s="3">
        <f t="shared" si="27"/>
        <v>3527</v>
      </c>
      <c r="M157" s="61">
        <f t="shared" si="47"/>
        <v>321</v>
      </c>
      <c r="N157" s="3">
        <f t="shared" si="39"/>
        <v>70</v>
      </c>
      <c r="O157" s="61">
        <f t="shared" si="45"/>
        <v>11</v>
      </c>
      <c r="P157" s="56">
        <f t="shared" si="46"/>
        <v>3929</v>
      </c>
      <c r="Q157" s="97">
        <f t="shared" si="31"/>
        <v>1083</v>
      </c>
      <c r="R157" s="51">
        <f t="shared" si="40"/>
        <v>3378</v>
      </c>
      <c r="S157" s="22">
        <f t="shared" si="33"/>
        <v>4461</v>
      </c>
      <c r="T157" s="23"/>
    </row>
    <row r="158" spans="1:20" s="77" customFormat="1" ht="20.100000000000001" customHeight="1">
      <c r="A158" s="98" t="s">
        <v>175</v>
      </c>
      <c r="B158" s="54" t="s">
        <v>153</v>
      </c>
      <c r="C158" s="55">
        <v>69801</v>
      </c>
      <c r="D158" s="55">
        <v>72800</v>
      </c>
      <c r="E158" s="57">
        <v>72800</v>
      </c>
      <c r="F158" s="61">
        <v>45800</v>
      </c>
      <c r="G158" s="35">
        <v>72800</v>
      </c>
      <c r="H158" s="20">
        <f t="shared" si="23"/>
        <v>4368</v>
      </c>
      <c r="I158" s="3">
        <f t="shared" si="24"/>
        <v>1008</v>
      </c>
      <c r="J158" s="61">
        <f t="shared" si="48"/>
        <v>92</v>
      </c>
      <c r="K158" s="56">
        <f t="shared" si="49"/>
        <v>1100</v>
      </c>
      <c r="L158" s="3">
        <f t="shared" si="27"/>
        <v>3527</v>
      </c>
      <c r="M158" s="61">
        <f t="shared" si="47"/>
        <v>321</v>
      </c>
      <c r="N158" s="3">
        <f>ROUND($G$158*0.1%,0)</f>
        <v>73</v>
      </c>
      <c r="O158" s="61">
        <f t="shared" si="45"/>
        <v>11</v>
      </c>
      <c r="P158" s="56">
        <f t="shared" si="46"/>
        <v>3932</v>
      </c>
      <c r="Q158" s="97">
        <f t="shared" si="31"/>
        <v>1129</v>
      </c>
      <c r="R158" s="51">
        <f t="shared" si="40"/>
        <v>3523</v>
      </c>
      <c r="S158" s="22">
        <f t="shared" si="33"/>
        <v>4652</v>
      </c>
      <c r="T158" s="76"/>
    </row>
    <row r="159" spans="1:20" s="24" customFormat="1" ht="20.100000000000001" customHeight="1">
      <c r="A159" s="25" t="s">
        <v>176</v>
      </c>
      <c r="B159" s="26" t="s">
        <v>25</v>
      </c>
      <c r="C159" s="27">
        <v>72801</v>
      </c>
      <c r="D159" s="27">
        <v>76500</v>
      </c>
      <c r="E159" s="4">
        <v>76500</v>
      </c>
      <c r="F159" s="61">
        <v>45800</v>
      </c>
      <c r="G159" s="1">
        <v>76500</v>
      </c>
      <c r="H159" s="20">
        <f t="shared" si="23"/>
        <v>4590</v>
      </c>
      <c r="I159" s="3">
        <f t="shared" si="24"/>
        <v>1008</v>
      </c>
      <c r="J159" s="61">
        <f t="shared" si="48"/>
        <v>92</v>
      </c>
      <c r="K159" s="56">
        <f t="shared" si="49"/>
        <v>1100</v>
      </c>
      <c r="L159" s="3">
        <f t="shared" si="27"/>
        <v>3527</v>
      </c>
      <c r="M159" s="61">
        <f t="shared" si="47"/>
        <v>321</v>
      </c>
      <c r="N159" s="3">
        <f t="shared" ref="N159:N184" si="50">ROUND($G$158*0.1%,0)</f>
        <v>73</v>
      </c>
      <c r="O159" s="61">
        <f t="shared" si="45"/>
        <v>11</v>
      </c>
      <c r="P159" s="56">
        <f t="shared" si="46"/>
        <v>3932</v>
      </c>
      <c r="Q159" s="97">
        <f t="shared" si="31"/>
        <v>1187</v>
      </c>
      <c r="R159" s="51">
        <f t="shared" si="40"/>
        <v>3702</v>
      </c>
      <c r="S159" s="22">
        <f t="shared" si="33"/>
        <v>4889</v>
      </c>
      <c r="T159" s="23"/>
    </row>
    <row r="160" spans="1:20" s="24" customFormat="1" ht="20.100000000000001" customHeight="1">
      <c r="A160" s="25" t="s">
        <v>93</v>
      </c>
      <c r="B160" s="26" t="s">
        <v>26</v>
      </c>
      <c r="C160" s="27">
        <v>76501</v>
      </c>
      <c r="D160" s="27">
        <v>80200</v>
      </c>
      <c r="E160" s="4">
        <v>80200</v>
      </c>
      <c r="F160" s="61">
        <v>45800</v>
      </c>
      <c r="G160" s="1">
        <v>80200</v>
      </c>
      <c r="H160" s="20">
        <f t="shared" si="23"/>
        <v>4812</v>
      </c>
      <c r="I160" s="3">
        <f t="shared" si="24"/>
        <v>1008</v>
      </c>
      <c r="J160" s="61">
        <f t="shared" si="48"/>
        <v>92</v>
      </c>
      <c r="K160" s="56">
        <f t="shared" si="49"/>
        <v>1100</v>
      </c>
      <c r="L160" s="3">
        <f t="shared" si="27"/>
        <v>3527</v>
      </c>
      <c r="M160" s="61">
        <f t="shared" si="47"/>
        <v>321</v>
      </c>
      <c r="N160" s="3">
        <f t="shared" si="50"/>
        <v>73</v>
      </c>
      <c r="O160" s="61">
        <f t="shared" si="45"/>
        <v>11</v>
      </c>
      <c r="P160" s="56">
        <f t="shared" si="46"/>
        <v>3932</v>
      </c>
      <c r="Q160" s="97">
        <f t="shared" si="31"/>
        <v>1244</v>
      </c>
      <c r="R160" s="51">
        <f t="shared" si="40"/>
        <v>3881</v>
      </c>
      <c r="S160" s="22">
        <f t="shared" si="33"/>
        <v>5125</v>
      </c>
      <c r="T160" s="23"/>
    </row>
    <row r="161" spans="1:20" s="24" customFormat="1" ht="20.100000000000001" customHeight="1">
      <c r="A161" s="25" t="s">
        <v>94</v>
      </c>
      <c r="B161" s="26" t="s">
        <v>43</v>
      </c>
      <c r="C161" s="27">
        <v>80201</v>
      </c>
      <c r="D161" s="27">
        <v>83900</v>
      </c>
      <c r="E161" s="4">
        <v>83900</v>
      </c>
      <c r="F161" s="61">
        <v>45800</v>
      </c>
      <c r="G161" s="1">
        <v>83900</v>
      </c>
      <c r="H161" s="20">
        <f t="shared" si="23"/>
        <v>5034</v>
      </c>
      <c r="I161" s="3">
        <f t="shared" si="24"/>
        <v>1008</v>
      </c>
      <c r="J161" s="61">
        <f t="shared" si="48"/>
        <v>92</v>
      </c>
      <c r="K161" s="56">
        <f t="shared" si="49"/>
        <v>1100</v>
      </c>
      <c r="L161" s="3">
        <f t="shared" si="27"/>
        <v>3527</v>
      </c>
      <c r="M161" s="61">
        <f t="shared" si="47"/>
        <v>321</v>
      </c>
      <c r="N161" s="3">
        <f t="shared" si="50"/>
        <v>73</v>
      </c>
      <c r="O161" s="61">
        <f t="shared" si="45"/>
        <v>11</v>
      </c>
      <c r="P161" s="56">
        <f t="shared" si="46"/>
        <v>3932</v>
      </c>
      <c r="Q161" s="97">
        <f t="shared" si="31"/>
        <v>1301</v>
      </c>
      <c r="R161" s="51">
        <f t="shared" si="40"/>
        <v>4060</v>
      </c>
      <c r="S161" s="22">
        <f t="shared" si="33"/>
        <v>5361</v>
      </c>
      <c r="T161" s="23"/>
    </row>
    <row r="162" spans="1:20" s="24" customFormat="1" ht="20.100000000000001" customHeight="1">
      <c r="A162" s="25" t="s">
        <v>95</v>
      </c>
      <c r="B162" s="26" t="s">
        <v>27</v>
      </c>
      <c r="C162" s="27">
        <v>83901</v>
      </c>
      <c r="D162" s="27">
        <v>87600</v>
      </c>
      <c r="E162" s="4">
        <v>87600</v>
      </c>
      <c r="F162" s="61">
        <v>45800</v>
      </c>
      <c r="G162" s="1">
        <v>87600</v>
      </c>
      <c r="H162" s="20">
        <f t="shared" si="23"/>
        <v>5256</v>
      </c>
      <c r="I162" s="3">
        <f t="shared" si="24"/>
        <v>1008</v>
      </c>
      <c r="J162" s="61">
        <f t="shared" si="48"/>
        <v>92</v>
      </c>
      <c r="K162" s="56">
        <f t="shared" si="49"/>
        <v>1100</v>
      </c>
      <c r="L162" s="3">
        <f t="shared" si="27"/>
        <v>3527</v>
      </c>
      <c r="M162" s="61">
        <f t="shared" si="47"/>
        <v>321</v>
      </c>
      <c r="N162" s="3">
        <f t="shared" si="50"/>
        <v>73</v>
      </c>
      <c r="O162" s="61">
        <f t="shared" si="45"/>
        <v>11</v>
      </c>
      <c r="P162" s="56">
        <f t="shared" si="46"/>
        <v>3932</v>
      </c>
      <c r="Q162" s="97">
        <f t="shared" si="31"/>
        <v>1359</v>
      </c>
      <c r="R162" s="51">
        <f t="shared" si="40"/>
        <v>4239</v>
      </c>
      <c r="S162" s="22">
        <f t="shared" si="33"/>
        <v>5598</v>
      </c>
      <c r="T162" s="23"/>
    </row>
    <row r="163" spans="1:20" s="24" customFormat="1" ht="20.100000000000001" customHeight="1">
      <c r="A163" s="25" t="s">
        <v>96</v>
      </c>
      <c r="B163" s="26" t="s">
        <v>28</v>
      </c>
      <c r="C163" s="27">
        <v>87601</v>
      </c>
      <c r="D163" s="27">
        <v>92100</v>
      </c>
      <c r="E163" s="4">
        <v>92100</v>
      </c>
      <c r="F163" s="61">
        <v>45800</v>
      </c>
      <c r="G163" s="1">
        <v>92100</v>
      </c>
      <c r="H163" s="20">
        <f t="shared" si="23"/>
        <v>5526</v>
      </c>
      <c r="I163" s="3">
        <f t="shared" si="24"/>
        <v>1008</v>
      </c>
      <c r="J163" s="61">
        <f t="shared" si="48"/>
        <v>92</v>
      </c>
      <c r="K163" s="56">
        <f t="shared" si="49"/>
        <v>1100</v>
      </c>
      <c r="L163" s="3">
        <f t="shared" si="27"/>
        <v>3527</v>
      </c>
      <c r="M163" s="61">
        <f t="shared" si="47"/>
        <v>321</v>
      </c>
      <c r="N163" s="3">
        <f t="shared" si="50"/>
        <v>73</v>
      </c>
      <c r="O163" s="61">
        <f t="shared" si="45"/>
        <v>11</v>
      </c>
      <c r="P163" s="56">
        <f t="shared" si="46"/>
        <v>3932</v>
      </c>
      <c r="Q163" s="97">
        <f t="shared" si="31"/>
        <v>1428</v>
      </c>
      <c r="R163" s="51">
        <f t="shared" si="40"/>
        <v>4457</v>
      </c>
      <c r="S163" s="22">
        <f t="shared" si="33"/>
        <v>5885</v>
      </c>
      <c r="T163" s="23"/>
    </row>
    <row r="164" spans="1:20" s="24" customFormat="1" ht="20.100000000000001" customHeight="1">
      <c r="A164" s="25" t="s">
        <v>97</v>
      </c>
      <c r="B164" s="26" t="s">
        <v>29</v>
      </c>
      <c r="C164" s="27">
        <v>92101</v>
      </c>
      <c r="D164" s="27">
        <v>96600</v>
      </c>
      <c r="E164" s="4">
        <v>96600</v>
      </c>
      <c r="F164" s="61">
        <v>45800</v>
      </c>
      <c r="G164" s="1">
        <v>96600</v>
      </c>
      <c r="H164" s="20">
        <f t="shared" si="23"/>
        <v>5796</v>
      </c>
      <c r="I164" s="3">
        <f t="shared" si="24"/>
        <v>1008</v>
      </c>
      <c r="J164" s="61">
        <f t="shared" si="48"/>
        <v>92</v>
      </c>
      <c r="K164" s="56">
        <f t="shared" si="49"/>
        <v>1100</v>
      </c>
      <c r="L164" s="3">
        <f t="shared" si="27"/>
        <v>3527</v>
      </c>
      <c r="M164" s="61">
        <f t="shared" si="47"/>
        <v>321</v>
      </c>
      <c r="N164" s="3">
        <f t="shared" si="50"/>
        <v>73</v>
      </c>
      <c r="O164" s="61">
        <f t="shared" si="45"/>
        <v>11</v>
      </c>
      <c r="P164" s="56">
        <f t="shared" si="46"/>
        <v>3932</v>
      </c>
      <c r="Q164" s="97">
        <f t="shared" si="31"/>
        <v>1498</v>
      </c>
      <c r="R164" s="51">
        <f t="shared" si="40"/>
        <v>4675</v>
      </c>
      <c r="S164" s="22">
        <f t="shared" si="33"/>
        <v>6173</v>
      </c>
      <c r="T164" s="23"/>
    </row>
    <row r="165" spans="1:20" s="24" customFormat="1" ht="20.100000000000001" customHeight="1">
      <c r="A165" s="25" t="s">
        <v>98</v>
      </c>
      <c r="B165" s="26" t="s">
        <v>30</v>
      </c>
      <c r="C165" s="27">
        <v>96601</v>
      </c>
      <c r="D165" s="27">
        <v>101100</v>
      </c>
      <c r="E165" s="4">
        <v>101100</v>
      </c>
      <c r="F165" s="61">
        <v>45800</v>
      </c>
      <c r="G165" s="1">
        <v>101100</v>
      </c>
      <c r="H165" s="20">
        <f t="shared" si="23"/>
        <v>6066</v>
      </c>
      <c r="I165" s="3">
        <f t="shared" si="24"/>
        <v>1008</v>
      </c>
      <c r="J165" s="61">
        <f t="shared" si="48"/>
        <v>92</v>
      </c>
      <c r="K165" s="56">
        <f t="shared" si="49"/>
        <v>1100</v>
      </c>
      <c r="L165" s="3">
        <f t="shared" si="27"/>
        <v>3527</v>
      </c>
      <c r="M165" s="61">
        <f t="shared" si="47"/>
        <v>321</v>
      </c>
      <c r="N165" s="3">
        <f t="shared" si="50"/>
        <v>73</v>
      </c>
      <c r="O165" s="61">
        <f t="shared" si="45"/>
        <v>11</v>
      </c>
      <c r="P165" s="56">
        <f t="shared" si="46"/>
        <v>3932</v>
      </c>
      <c r="Q165" s="97">
        <f t="shared" si="31"/>
        <v>1568</v>
      </c>
      <c r="R165" s="51">
        <f t="shared" si="40"/>
        <v>4892</v>
      </c>
      <c r="S165" s="22">
        <f t="shared" si="33"/>
        <v>6460</v>
      </c>
      <c r="T165" s="23"/>
    </row>
    <row r="166" spans="1:20" s="24" customFormat="1" ht="20.100000000000001" customHeight="1">
      <c r="A166" s="25" t="s">
        <v>99</v>
      </c>
      <c r="B166" s="26" t="s">
        <v>44</v>
      </c>
      <c r="C166" s="27">
        <v>101101</v>
      </c>
      <c r="D166" s="27">
        <v>105600</v>
      </c>
      <c r="E166" s="4">
        <v>105600</v>
      </c>
      <c r="F166" s="61">
        <v>45800</v>
      </c>
      <c r="G166" s="1">
        <v>105600</v>
      </c>
      <c r="H166" s="20">
        <f t="shared" si="23"/>
        <v>6336</v>
      </c>
      <c r="I166" s="3">
        <f t="shared" si="24"/>
        <v>1008</v>
      </c>
      <c r="J166" s="61">
        <f t="shared" si="48"/>
        <v>92</v>
      </c>
      <c r="K166" s="56">
        <f t="shared" si="49"/>
        <v>1100</v>
      </c>
      <c r="L166" s="3">
        <f t="shared" si="27"/>
        <v>3527</v>
      </c>
      <c r="M166" s="61">
        <f t="shared" si="47"/>
        <v>321</v>
      </c>
      <c r="N166" s="3">
        <f t="shared" si="50"/>
        <v>73</v>
      </c>
      <c r="O166" s="61">
        <f t="shared" si="45"/>
        <v>11</v>
      </c>
      <c r="P166" s="56">
        <f t="shared" si="46"/>
        <v>3932</v>
      </c>
      <c r="Q166" s="97">
        <f t="shared" si="31"/>
        <v>1638</v>
      </c>
      <c r="R166" s="51">
        <f t="shared" si="40"/>
        <v>5110</v>
      </c>
      <c r="S166" s="22">
        <f t="shared" si="33"/>
        <v>6748</v>
      </c>
      <c r="T166" s="23"/>
    </row>
    <row r="167" spans="1:20" s="24" customFormat="1" ht="20.100000000000001" customHeight="1">
      <c r="A167" s="25" t="s">
        <v>100</v>
      </c>
      <c r="B167" s="26" t="s">
        <v>31</v>
      </c>
      <c r="C167" s="27">
        <v>105601</v>
      </c>
      <c r="D167" s="27">
        <v>110100</v>
      </c>
      <c r="E167" s="4">
        <v>110100</v>
      </c>
      <c r="F167" s="61">
        <v>45800</v>
      </c>
      <c r="G167" s="1">
        <v>110100</v>
      </c>
      <c r="H167" s="20">
        <f t="shared" si="23"/>
        <v>6606</v>
      </c>
      <c r="I167" s="3">
        <f t="shared" si="24"/>
        <v>1008</v>
      </c>
      <c r="J167" s="61">
        <f t="shared" si="48"/>
        <v>92</v>
      </c>
      <c r="K167" s="56">
        <f t="shared" si="49"/>
        <v>1100</v>
      </c>
      <c r="L167" s="3">
        <f t="shared" si="27"/>
        <v>3527</v>
      </c>
      <c r="M167" s="61">
        <f t="shared" si="47"/>
        <v>321</v>
      </c>
      <c r="N167" s="3">
        <f t="shared" si="50"/>
        <v>73</v>
      </c>
      <c r="O167" s="61">
        <f t="shared" si="45"/>
        <v>11</v>
      </c>
      <c r="P167" s="56">
        <f t="shared" si="46"/>
        <v>3932</v>
      </c>
      <c r="Q167" s="97">
        <f t="shared" si="31"/>
        <v>1708</v>
      </c>
      <c r="R167" s="51">
        <f t="shared" si="40"/>
        <v>5328</v>
      </c>
      <c r="S167" s="22">
        <f t="shared" si="33"/>
        <v>7036</v>
      </c>
      <c r="T167" s="23"/>
    </row>
    <row r="168" spans="1:20" s="24" customFormat="1" ht="20.100000000000001" customHeight="1">
      <c r="A168" s="25" t="s">
        <v>101</v>
      </c>
      <c r="B168" s="26" t="s">
        <v>32</v>
      </c>
      <c r="C168" s="27">
        <v>110101</v>
      </c>
      <c r="D168" s="27">
        <v>115500</v>
      </c>
      <c r="E168" s="4">
        <v>115500</v>
      </c>
      <c r="F168" s="61">
        <v>45800</v>
      </c>
      <c r="G168" s="1">
        <v>115500</v>
      </c>
      <c r="H168" s="20">
        <f t="shared" si="23"/>
        <v>6930</v>
      </c>
      <c r="I168" s="3">
        <f t="shared" si="24"/>
        <v>1008</v>
      </c>
      <c r="J168" s="61">
        <f t="shared" si="48"/>
        <v>92</v>
      </c>
      <c r="K168" s="56">
        <f t="shared" si="49"/>
        <v>1100</v>
      </c>
      <c r="L168" s="3">
        <f t="shared" si="27"/>
        <v>3527</v>
      </c>
      <c r="M168" s="61">
        <f t="shared" si="47"/>
        <v>321</v>
      </c>
      <c r="N168" s="3">
        <f t="shared" si="50"/>
        <v>73</v>
      </c>
      <c r="O168" s="61">
        <f t="shared" si="45"/>
        <v>11</v>
      </c>
      <c r="P168" s="56">
        <f t="shared" si="46"/>
        <v>3932</v>
      </c>
      <c r="Q168" s="97">
        <f t="shared" si="31"/>
        <v>1791</v>
      </c>
      <c r="R168" s="51">
        <f t="shared" si="40"/>
        <v>5589</v>
      </c>
      <c r="S168" s="22">
        <f t="shared" si="33"/>
        <v>7380</v>
      </c>
      <c r="T168" s="23"/>
    </row>
    <row r="169" spans="1:20" s="24" customFormat="1" ht="20.100000000000001" customHeight="1">
      <c r="A169" s="25" t="s">
        <v>102</v>
      </c>
      <c r="B169" s="26" t="s">
        <v>33</v>
      </c>
      <c r="C169" s="27">
        <v>115501</v>
      </c>
      <c r="D169" s="27">
        <v>120900</v>
      </c>
      <c r="E169" s="4">
        <v>120900</v>
      </c>
      <c r="F169" s="61">
        <v>45800</v>
      </c>
      <c r="G169" s="1">
        <v>120900</v>
      </c>
      <c r="H169" s="20">
        <f t="shared" si="23"/>
        <v>7254</v>
      </c>
      <c r="I169" s="3">
        <f t="shared" si="24"/>
        <v>1008</v>
      </c>
      <c r="J169" s="61">
        <f t="shared" si="48"/>
        <v>92</v>
      </c>
      <c r="K169" s="56">
        <f t="shared" si="49"/>
        <v>1100</v>
      </c>
      <c r="L169" s="3">
        <f t="shared" si="27"/>
        <v>3527</v>
      </c>
      <c r="M169" s="61">
        <f t="shared" si="47"/>
        <v>321</v>
      </c>
      <c r="N169" s="3">
        <f t="shared" si="50"/>
        <v>73</v>
      </c>
      <c r="O169" s="61">
        <f t="shared" si="45"/>
        <v>11</v>
      </c>
      <c r="P169" s="56">
        <f t="shared" si="46"/>
        <v>3932</v>
      </c>
      <c r="Q169" s="97">
        <f t="shared" si="31"/>
        <v>1875</v>
      </c>
      <c r="R169" s="51">
        <f t="shared" si="40"/>
        <v>5850</v>
      </c>
      <c r="S169" s="22">
        <f t="shared" si="33"/>
        <v>7725</v>
      </c>
      <c r="T169" s="23"/>
    </row>
    <row r="170" spans="1:20" s="24" customFormat="1" ht="20.100000000000001" customHeight="1">
      <c r="A170" s="25" t="s">
        <v>103</v>
      </c>
      <c r="B170" s="26" t="s">
        <v>34</v>
      </c>
      <c r="C170" s="27">
        <v>120901</v>
      </c>
      <c r="D170" s="27">
        <v>126300</v>
      </c>
      <c r="E170" s="4">
        <v>126300</v>
      </c>
      <c r="F170" s="61">
        <v>45800</v>
      </c>
      <c r="G170" s="1">
        <v>126300</v>
      </c>
      <c r="H170" s="20">
        <f t="shared" si="23"/>
        <v>7578</v>
      </c>
      <c r="I170" s="3">
        <f t="shared" si="24"/>
        <v>1008</v>
      </c>
      <c r="J170" s="61">
        <f t="shared" si="48"/>
        <v>92</v>
      </c>
      <c r="K170" s="56">
        <f t="shared" si="49"/>
        <v>1100</v>
      </c>
      <c r="L170" s="3">
        <f t="shared" si="27"/>
        <v>3527</v>
      </c>
      <c r="M170" s="61">
        <f t="shared" si="47"/>
        <v>321</v>
      </c>
      <c r="N170" s="3">
        <f t="shared" si="50"/>
        <v>73</v>
      </c>
      <c r="O170" s="61">
        <f t="shared" si="45"/>
        <v>11</v>
      </c>
      <c r="P170" s="56">
        <f t="shared" si="46"/>
        <v>3932</v>
      </c>
      <c r="Q170" s="97">
        <f t="shared" si="31"/>
        <v>1959</v>
      </c>
      <c r="R170" s="51">
        <f t="shared" si="40"/>
        <v>6112</v>
      </c>
      <c r="S170" s="22">
        <f t="shared" si="33"/>
        <v>8071</v>
      </c>
      <c r="T170" s="23"/>
    </row>
    <row r="171" spans="1:20" s="24" customFormat="1" ht="20.100000000000001" customHeight="1">
      <c r="A171" s="25" t="s">
        <v>104</v>
      </c>
      <c r="B171" s="26" t="s">
        <v>35</v>
      </c>
      <c r="C171" s="27">
        <v>126301</v>
      </c>
      <c r="D171" s="27">
        <v>131700</v>
      </c>
      <c r="E171" s="4">
        <v>131700</v>
      </c>
      <c r="F171" s="61">
        <v>45800</v>
      </c>
      <c r="G171" s="1">
        <v>131700</v>
      </c>
      <c r="H171" s="20">
        <f t="shared" si="23"/>
        <v>7902</v>
      </c>
      <c r="I171" s="3">
        <f t="shared" si="24"/>
        <v>1008</v>
      </c>
      <c r="J171" s="61">
        <f t="shared" si="48"/>
        <v>92</v>
      </c>
      <c r="K171" s="56">
        <f t="shared" si="49"/>
        <v>1100</v>
      </c>
      <c r="L171" s="3">
        <f t="shared" si="27"/>
        <v>3527</v>
      </c>
      <c r="M171" s="61">
        <f t="shared" si="47"/>
        <v>321</v>
      </c>
      <c r="N171" s="3">
        <f t="shared" si="50"/>
        <v>73</v>
      </c>
      <c r="O171" s="61">
        <f t="shared" si="45"/>
        <v>11</v>
      </c>
      <c r="P171" s="56">
        <f t="shared" si="46"/>
        <v>3932</v>
      </c>
      <c r="Q171" s="97">
        <f t="shared" si="31"/>
        <v>2043</v>
      </c>
      <c r="R171" s="51">
        <f t="shared" si="40"/>
        <v>6373</v>
      </c>
      <c r="S171" s="22">
        <f t="shared" si="33"/>
        <v>8416</v>
      </c>
      <c r="T171" s="23"/>
    </row>
    <row r="172" spans="1:20" s="24" customFormat="1" ht="20.100000000000001" customHeight="1">
      <c r="A172" s="25" t="s">
        <v>105</v>
      </c>
      <c r="B172" s="26" t="s">
        <v>36</v>
      </c>
      <c r="C172" s="27">
        <v>131701</v>
      </c>
      <c r="D172" s="27">
        <v>137100</v>
      </c>
      <c r="E172" s="4">
        <v>137100</v>
      </c>
      <c r="F172" s="61">
        <v>45800</v>
      </c>
      <c r="G172" s="1">
        <v>137100</v>
      </c>
      <c r="H172" s="20">
        <f t="shared" si="23"/>
        <v>8226</v>
      </c>
      <c r="I172" s="3">
        <f t="shared" si="24"/>
        <v>1008</v>
      </c>
      <c r="J172" s="61">
        <f t="shared" si="48"/>
        <v>92</v>
      </c>
      <c r="K172" s="56">
        <f t="shared" si="49"/>
        <v>1100</v>
      </c>
      <c r="L172" s="3">
        <f t="shared" si="27"/>
        <v>3527</v>
      </c>
      <c r="M172" s="61">
        <f t="shared" si="47"/>
        <v>321</v>
      </c>
      <c r="N172" s="3">
        <f t="shared" si="50"/>
        <v>73</v>
      </c>
      <c r="O172" s="61">
        <f t="shared" si="45"/>
        <v>11</v>
      </c>
      <c r="P172" s="56">
        <f t="shared" si="46"/>
        <v>3932</v>
      </c>
      <c r="Q172" s="97">
        <f t="shared" si="31"/>
        <v>2126</v>
      </c>
      <c r="R172" s="51">
        <f t="shared" si="40"/>
        <v>6634</v>
      </c>
      <c r="S172" s="22">
        <f t="shared" si="33"/>
        <v>8760</v>
      </c>
      <c r="T172" s="23"/>
    </row>
    <row r="173" spans="1:20" s="24" customFormat="1" ht="20.100000000000001" customHeight="1">
      <c r="A173" s="25" t="s">
        <v>106</v>
      </c>
      <c r="B173" s="26" t="s">
        <v>37</v>
      </c>
      <c r="C173" s="27">
        <v>137101</v>
      </c>
      <c r="D173" s="27">
        <v>142500</v>
      </c>
      <c r="E173" s="4">
        <v>142500</v>
      </c>
      <c r="F173" s="61">
        <v>45800</v>
      </c>
      <c r="G173" s="1">
        <v>142500</v>
      </c>
      <c r="H173" s="20">
        <f t="shared" si="23"/>
        <v>8550</v>
      </c>
      <c r="I173" s="3">
        <f t="shared" si="24"/>
        <v>1008</v>
      </c>
      <c r="J173" s="61">
        <f t="shared" si="48"/>
        <v>92</v>
      </c>
      <c r="K173" s="56">
        <f t="shared" si="49"/>
        <v>1100</v>
      </c>
      <c r="L173" s="3">
        <f t="shared" si="27"/>
        <v>3527</v>
      </c>
      <c r="M173" s="61">
        <f t="shared" si="47"/>
        <v>321</v>
      </c>
      <c r="N173" s="3">
        <f t="shared" si="50"/>
        <v>73</v>
      </c>
      <c r="O173" s="61">
        <f t="shared" si="45"/>
        <v>11</v>
      </c>
      <c r="P173" s="56">
        <f t="shared" si="46"/>
        <v>3932</v>
      </c>
      <c r="Q173" s="97">
        <f t="shared" si="31"/>
        <v>2210</v>
      </c>
      <c r="R173" s="51">
        <f t="shared" si="40"/>
        <v>6896</v>
      </c>
      <c r="S173" s="22">
        <f t="shared" si="33"/>
        <v>9106</v>
      </c>
      <c r="T173" s="23"/>
    </row>
    <row r="174" spans="1:20" s="24" customFormat="1" ht="20.100000000000001" customHeight="1">
      <c r="A174" s="25" t="s">
        <v>107</v>
      </c>
      <c r="B174" s="26" t="s">
        <v>38</v>
      </c>
      <c r="C174" s="27">
        <v>142501</v>
      </c>
      <c r="D174" s="27">
        <v>147900</v>
      </c>
      <c r="E174" s="4">
        <v>147900</v>
      </c>
      <c r="F174" s="61">
        <v>45800</v>
      </c>
      <c r="G174" s="1">
        <v>147900</v>
      </c>
      <c r="H174" s="20">
        <f t="shared" si="23"/>
        <v>8874</v>
      </c>
      <c r="I174" s="3">
        <f t="shared" si="24"/>
        <v>1008</v>
      </c>
      <c r="J174" s="61">
        <f t="shared" si="48"/>
        <v>92</v>
      </c>
      <c r="K174" s="56">
        <f t="shared" si="49"/>
        <v>1100</v>
      </c>
      <c r="L174" s="3">
        <f t="shared" si="27"/>
        <v>3527</v>
      </c>
      <c r="M174" s="61">
        <f t="shared" si="47"/>
        <v>321</v>
      </c>
      <c r="N174" s="3">
        <f t="shared" si="50"/>
        <v>73</v>
      </c>
      <c r="O174" s="61">
        <f t="shared" si="45"/>
        <v>11</v>
      </c>
      <c r="P174" s="56">
        <f t="shared" si="46"/>
        <v>3932</v>
      </c>
      <c r="Q174" s="97">
        <f t="shared" si="31"/>
        <v>2294</v>
      </c>
      <c r="R174" s="51">
        <f t="shared" si="40"/>
        <v>7157</v>
      </c>
      <c r="S174" s="22">
        <f t="shared" si="33"/>
        <v>9451</v>
      </c>
      <c r="T174" s="23"/>
    </row>
    <row r="175" spans="1:20" s="77" customFormat="1" ht="20.100000000000001" customHeight="1">
      <c r="A175" s="98" t="s">
        <v>177</v>
      </c>
      <c r="B175" s="54" t="s">
        <v>64</v>
      </c>
      <c r="C175" s="55">
        <v>147901</v>
      </c>
      <c r="D175" s="55">
        <v>150000</v>
      </c>
      <c r="E175" s="57">
        <v>150000</v>
      </c>
      <c r="F175" s="61">
        <v>45800</v>
      </c>
      <c r="G175" s="35">
        <v>150000</v>
      </c>
      <c r="H175" s="56">
        <f t="shared" si="23"/>
        <v>9000</v>
      </c>
      <c r="I175" s="3">
        <f t="shared" si="24"/>
        <v>1008</v>
      </c>
      <c r="J175" s="61">
        <f t="shared" si="48"/>
        <v>92</v>
      </c>
      <c r="K175" s="56">
        <f t="shared" si="49"/>
        <v>1100</v>
      </c>
      <c r="L175" s="3">
        <f t="shared" si="27"/>
        <v>3527</v>
      </c>
      <c r="M175" s="61">
        <f t="shared" si="47"/>
        <v>321</v>
      </c>
      <c r="N175" s="3">
        <f t="shared" si="50"/>
        <v>73</v>
      </c>
      <c r="O175" s="61">
        <f t="shared" si="45"/>
        <v>11</v>
      </c>
      <c r="P175" s="56">
        <f t="shared" si="46"/>
        <v>3932</v>
      </c>
      <c r="Q175" s="97">
        <f t="shared" si="31"/>
        <v>2327</v>
      </c>
      <c r="R175" s="51">
        <f t="shared" si="40"/>
        <v>7259</v>
      </c>
      <c r="S175" s="22">
        <f t="shared" si="33"/>
        <v>9586</v>
      </c>
      <c r="T175" s="76"/>
    </row>
    <row r="176" spans="1:20" s="24" customFormat="1" ht="20.100000000000001" customHeight="1">
      <c r="A176" s="25" t="s">
        <v>178</v>
      </c>
      <c r="B176" s="26" t="s">
        <v>39</v>
      </c>
      <c r="C176" s="27">
        <v>150001</v>
      </c>
      <c r="D176" s="27">
        <v>156400</v>
      </c>
      <c r="E176" s="57">
        <v>150000</v>
      </c>
      <c r="F176" s="61">
        <v>45800</v>
      </c>
      <c r="G176" s="1">
        <v>156400</v>
      </c>
      <c r="H176" s="56">
        <f t="shared" si="23"/>
        <v>9000</v>
      </c>
      <c r="I176" s="3">
        <f t="shared" si="24"/>
        <v>1008</v>
      </c>
      <c r="J176" s="61">
        <f t="shared" si="48"/>
        <v>92</v>
      </c>
      <c r="K176" s="56">
        <f t="shared" si="49"/>
        <v>1100</v>
      </c>
      <c r="L176" s="3">
        <f t="shared" si="27"/>
        <v>3527</v>
      </c>
      <c r="M176" s="61">
        <f t="shared" si="47"/>
        <v>321</v>
      </c>
      <c r="N176" s="3">
        <f t="shared" si="50"/>
        <v>73</v>
      </c>
      <c r="O176" s="61">
        <f t="shared" si="45"/>
        <v>11</v>
      </c>
      <c r="P176" s="56">
        <f t="shared" si="46"/>
        <v>3932</v>
      </c>
      <c r="Q176" s="97">
        <f t="shared" si="31"/>
        <v>2426</v>
      </c>
      <c r="R176" s="51">
        <f t="shared" si="40"/>
        <v>7568</v>
      </c>
      <c r="S176" s="22">
        <f t="shared" si="33"/>
        <v>9994</v>
      </c>
      <c r="T176" s="23"/>
    </row>
    <row r="177" spans="1:20" s="24" customFormat="1" ht="20.100000000000001" customHeight="1">
      <c r="A177" s="25" t="s">
        <v>179</v>
      </c>
      <c r="B177" s="26" t="s">
        <v>40</v>
      </c>
      <c r="C177" s="27">
        <v>156401</v>
      </c>
      <c r="D177" s="27">
        <v>162800</v>
      </c>
      <c r="E177" s="57">
        <v>150000</v>
      </c>
      <c r="F177" s="61">
        <v>45800</v>
      </c>
      <c r="G177" s="1">
        <v>162800</v>
      </c>
      <c r="H177" s="56">
        <f t="shared" si="23"/>
        <v>9000</v>
      </c>
      <c r="I177" s="3">
        <f t="shared" si="24"/>
        <v>1008</v>
      </c>
      <c r="J177" s="61">
        <f t="shared" si="48"/>
        <v>92</v>
      </c>
      <c r="K177" s="56">
        <f t="shared" si="49"/>
        <v>1100</v>
      </c>
      <c r="L177" s="3">
        <f t="shared" si="27"/>
        <v>3527</v>
      </c>
      <c r="M177" s="61">
        <f t="shared" si="47"/>
        <v>321</v>
      </c>
      <c r="N177" s="3">
        <f t="shared" si="50"/>
        <v>73</v>
      </c>
      <c r="O177" s="61">
        <f t="shared" si="45"/>
        <v>11</v>
      </c>
      <c r="P177" s="56">
        <f t="shared" si="46"/>
        <v>3932</v>
      </c>
      <c r="Q177" s="97">
        <f t="shared" si="31"/>
        <v>2525</v>
      </c>
      <c r="R177" s="51">
        <f t="shared" si="40"/>
        <v>7878</v>
      </c>
      <c r="S177" s="22">
        <f t="shared" si="33"/>
        <v>10403</v>
      </c>
      <c r="T177" s="23"/>
    </row>
    <row r="178" spans="1:20" s="24" customFormat="1" ht="20.100000000000001" customHeight="1">
      <c r="A178" s="25" t="s">
        <v>180</v>
      </c>
      <c r="B178" s="26" t="s">
        <v>41</v>
      </c>
      <c r="C178" s="27">
        <v>162801</v>
      </c>
      <c r="D178" s="27">
        <v>169200</v>
      </c>
      <c r="E178" s="57">
        <v>150000</v>
      </c>
      <c r="F178" s="61">
        <v>45800</v>
      </c>
      <c r="G178" s="1">
        <v>169200</v>
      </c>
      <c r="H178" s="56">
        <f t="shared" si="23"/>
        <v>9000</v>
      </c>
      <c r="I178" s="3">
        <f t="shared" si="24"/>
        <v>1008</v>
      </c>
      <c r="J178" s="61">
        <f t="shared" si="48"/>
        <v>92</v>
      </c>
      <c r="K178" s="56">
        <f t="shared" si="49"/>
        <v>1100</v>
      </c>
      <c r="L178" s="3">
        <f t="shared" si="27"/>
        <v>3527</v>
      </c>
      <c r="M178" s="61">
        <f t="shared" si="47"/>
        <v>321</v>
      </c>
      <c r="N178" s="3">
        <f t="shared" si="50"/>
        <v>73</v>
      </c>
      <c r="O178" s="61">
        <f t="shared" si="45"/>
        <v>11</v>
      </c>
      <c r="P178" s="56">
        <f t="shared" si="46"/>
        <v>3932</v>
      </c>
      <c r="Q178" s="97">
        <f t="shared" si="31"/>
        <v>2624</v>
      </c>
      <c r="R178" s="51">
        <f t="shared" si="40"/>
        <v>8188</v>
      </c>
      <c r="S178" s="22">
        <f t="shared" si="33"/>
        <v>10812</v>
      </c>
      <c r="T178" s="23"/>
    </row>
    <row r="179" spans="1:20" s="24" customFormat="1" ht="20.100000000000001" customHeight="1">
      <c r="A179" s="25" t="s">
        <v>181</v>
      </c>
      <c r="B179" s="26" t="s">
        <v>42</v>
      </c>
      <c r="C179" s="27">
        <v>169201</v>
      </c>
      <c r="D179" s="27">
        <v>175600</v>
      </c>
      <c r="E179" s="57">
        <v>150000</v>
      </c>
      <c r="F179" s="61">
        <v>45800</v>
      </c>
      <c r="G179" s="1">
        <v>175600</v>
      </c>
      <c r="H179" s="56">
        <f t="shared" ref="H179:H185" si="51">ROUND(E179*0.06,0)</f>
        <v>9000</v>
      </c>
      <c r="I179" s="3">
        <f t="shared" si="24"/>
        <v>1008</v>
      </c>
      <c r="J179" s="61">
        <f t="shared" si="48"/>
        <v>92</v>
      </c>
      <c r="K179" s="56">
        <f t="shared" si="49"/>
        <v>1100</v>
      </c>
      <c r="L179" s="3">
        <f t="shared" si="27"/>
        <v>3527</v>
      </c>
      <c r="M179" s="61">
        <f t="shared" si="47"/>
        <v>321</v>
      </c>
      <c r="N179" s="3">
        <f t="shared" si="50"/>
        <v>73</v>
      </c>
      <c r="O179" s="61">
        <f t="shared" si="45"/>
        <v>11</v>
      </c>
      <c r="P179" s="56">
        <f t="shared" ref="P179:P185" si="52">TRUNC(L179+M179+N179+O179,0)</f>
        <v>3932</v>
      </c>
      <c r="Q179" s="97">
        <f t="shared" si="31"/>
        <v>2724</v>
      </c>
      <c r="R179" s="51">
        <f t="shared" si="40"/>
        <v>8497</v>
      </c>
      <c r="S179" s="22">
        <f>TRUNC(Q179+R179,0)</f>
        <v>11221</v>
      </c>
      <c r="T179" s="23"/>
    </row>
    <row r="180" spans="1:20" s="24" customFormat="1" ht="20.100000000000001" customHeight="1">
      <c r="A180" s="25" t="s">
        <v>182</v>
      </c>
      <c r="B180" s="26" t="s">
        <v>154</v>
      </c>
      <c r="C180" s="27">
        <v>175601</v>
      </c>
      <c r="D180" s="27">
        <v>182000</v>
      </c>
      <c r="E180" s="57">
        <v>150000</v>
      </c>
      <c r="F180" s="61">
        <v>45800</v>
      </c>
      <c r="G180" s="1">
        <v>182000</v>
      </c>
      <c r="H180" s="56">
        <f t="shared" si="51"/>
        <v>9000</v>
      </c>
      <c r="I180" s="3">
        <f t="shared" ref="I180:I185" si="53">ROUND(F180*11%*20%,0)</f>
        <v>1008</v>
      </c>
      <c r="J180" s="61">
        <f t="shared" ref="J180:J184" si="54">ROUND(F180*1%*20%,0)</f>
        <v>92</v>
      </c>
      <c r="K180" s="56">
        <f t="shared" ref="K180:K184" si="55">TRUNC(I180+J180,0)</f>
        <v>1100</v>
      </c>
      <c r="L180" s="3">
        <f t="shared" ref="L180:L185" si="56">ROUND(F180*11%*70%,0)</f>
        <v>3527</v>
      </c>
      <c r="M180" s="61">
        <f t="shared" ref="M180:M184" si="57">ROUND(F180*1%*70%,0)</f>
        <v>321</v>
      </c>
      <c r="N180" s="3">
        <f t="shared" si="50"/>
        <v>73</v>
      </c>
      <c r="O180" s="61">
        <f t="shared" ref="O180:O184" si="58">ROUND(F180*0.025%,0)</f>
        <v>11</v>
      </c>
      <c r="P180" s="56">
        <f t="shared" si="52"/>
        <v>3932</v>
      </c>
      <c r="Q180" s="97">
        <f t="shared" ref="Q180" si="59">ROUND(G180*5.17%*30%,0)</f>
        <v>2823</v>
      </c>
      <c r="R180" s="51">
        <f t="shared" si="40"/>
        <v>8807</v>
      </c>
      <c r="S180" s="22">
        <f>TRUNC(Q180+R180,0)</f>
        <v>11630</v>
      </c>
      <c r="T180" s="23"/>
    </row>
    <row r="181" spans="1:20" s="24" customFormat="1" ht="20.100000000000001" customHeight="1">
      <c r="A181" s="25" t="s">
        <v>183</v>
      </c>
      <c r="B181" s="26" t="s">
        <v>155</v>
      </c>
      <c r="C181" s="27">
        <v>182001</v>
      </c>
      <c r="D181" s="27">
        <v>189500</v>
      </c>
      <c r="E181" s="57">
        <v>150000</v>
      </c>
      <c r="F181" s="61">
        <v>45800</v>
      </c>
      <c r="G181" s="27">
        <v>189500</v>
      </c>
      <c r="H181" s="56">
        <f t="shared" si="51"/>
        <v>9000</v>
      </c>
      <c r="I181" s="3">
        <f t="shared" si="53"/>
        <v>1008</v>
      </c>
      <c r="J181" s="61">
        <f t="shared" si="48"/>
        <v>92</v>
      </c>
      <c r="K181" s="56">
        <f t="shared" si="49"/>
        <v>1100</v>
      </c>
      <c r="L181" s="3">
        <f t="shared" si="56"/>
        <v>3527</v>
      </c>
      <c r="M181" s="61">
        <f t="shared" si="47"/>
        <v>321</v>
      </c>
      <c r="N181" s="3">
        <f t="shared" si="50"/>
        <v>73</v>
      </c>
      <c r="O181" s="61">
        <f t="shared" si="45"/>
        <v>11</v>
      </c>
      <c r="P181" s="56">
        <f t="shared" si="52"/>
        <v>3932</v>
      </c>
      <c r="Q181" s="97">
        <f t="shared" si="31"/>
        <v>2939</v>
      </c>
      <c r="R181" s="51">
        <f t="shared" si="40"/>
        <v>9170</v>
      </c>
      <c r="S181" s="22"/>
      <c r="T181" s="23"/>
    </row>
    <row r="182" spans="1:20" s="24" customFormat="1" ht="20.100000000000001" customHeight="1">
      <c r="A182" s="25" t="s">
        <v>184</v>
      </c>
      <c r="B182" s="26" t="s">
        <v>156</v>
      </c>
      <c r="C182" s="27">
        <v>189501</v>
      </c>
      <c r="D182" s="27">
        <v>197000</v>
      </c>
      <c r="E182" s="57">
        <v>150000</v>
      </c>
      <c r="F182" s="61">
        <v>45800</v>
      </c>
      <c r="G182" s="27">
        <v>197000</v>
      </c>
      <c r="H182" s="56">
        <f t="shared" si="51"/>
        <v>9000</v>
      </c>
      <c r="I182" s="3">
        <f t="shared" si="53"/>
        <v>1008</v>
      </c>
      <c r="J182" s="61">
        <f t="shared" si="54"/>
        <v>92</v>
      </c>
      <c r="K182" s="56">
        <f t="shared" si="55"/>
        <v>1100</v>
      </c>
      <c r="L182" s="3">
        <f t="shared" si="56"/>
        <v>3527</v>
      </c>
      <c r="M182" s="61">
        <f t="shared" si="57"/>
        <v>321</v>
      </c>
      <c r="N182" s="3">
        <f t="shared" si="50"/>
        <v>73</v>
      </c>
      <c r="O182" s="61">
        <f t="shared" si="58"/>
        <v>11</v>
      </c>
      <c r="P182" s="56">
        <f t="shared" si="52"/>
        <v>3932</v>
      </c>
      <c r="Q182" s="97">
        <f t="shared" ref="Q182:Q184" si="60">ROUND(G182*5.17%*30%,0)</f>
        <v>3055</v>
      </c>
      <c r="R182" s="51">
        <f t="shared" si="40"/>
        <v>9533</v>
      </c>
      <c r="S182" s="22"/>
      <c r="T182" s="23"/>
    </row>
    <row r="183" spans="1:20" s="24" customFormat="1" ht="20.100000000000001" customHeight="1">
      <c r="A183" s="25" t="s">
        <v>185</v>
      </c>
      <c r="B183" s="26" t="s">
        <v>157</v>
      </c>
      <c r="C183" s="27">
        <v>197001</v>
      </c>
      <c r="D183" s="27">
        <v>204500</v>
      </c>
      <c r="E183" s="57">
        <v>150000</v>
      </c>
      <c r="F183" s="61">
        <v>45800</v>
      </c>
      <c r="G183" s="27">
        <v>204500</v>
      </c>
      <c r="H183" s="56">
        <f t="shared" si="51"/>
        <v>9000</v>
      </c>
      <c r="I183" s="3">
        <f t="shared" si="53"/>
        <v>1008</v>
      </c>
      <c r="J183" s="61">
        <f t="shared" si="48"/>
        <v>92</v>
      </c>
      <c r="K183" s="56">
        <f t="shared" si="49"/>
        <v>1100</v>
      </c>
      <c r="L183" s="3">
        <f t="shared" si="56"/>
        <v>3527</v>
      </c>
      <c r="M183" s="61">
        <f t="shared" si="47"/>
        <v>321</v>
      </c>
      <c r="N183" s="3">
        <f t="shared" si="50"/>
        <v>73</v>
      </c>
      <c r="O183" s="61">
        <f t="shared" si="45"/>
        <v>11</v>
      </c>
      <c r="P183" s="56">
        <f t="shared" si="52"/>
        <v>3932</v>
      </c>
      <c r="Q183" s="97">
        <f t="shared" si="60"/>
        <v>3172</v>
      </c>
      <c r="R183" s="51">
        <f t="shared" si="40"/>
        <v>9896</v>
      </c>
      <c r="S183" s="22"/>
      <c r="T183" s="23"/>
    </row>
    <row r="184" spans="1:20" s="24" customFormat="1" ht="20.100000000000001" customHeight="1">
      <c r="A184" s="25" t="s">
        <v>160</v>
      </c>
      <c r="B184" s="26" t="s">
        <v>158</v>
      </c>
      <c r="C184" s="27">
        <v>204501</v>
      </c>
      <c r="D184" s="27">
        <v>212000</v>
      </c>
      <c r="E184" s="57">
        <v>150000</v>
      </c>
      <c r="F184" s="61">
        <v>45800</v>
      </c>
      <c r="G184" s="27">
        <v>212000</v>
      </c>
      <c r="H184" s="56">
        <f t="shared" si="51"/>
        <v>9000</v>
      </c>
      <c r="I184" s="3">
        <f t="shared" si="53"/>
        <v>1008</v>
      </c>
      <c r="J184" s="61">
        <f t="shared" si="54"/>
        <v>92</v>
      </c>
      <c r="K184" s="56">
        <f t="shared" si="55"/>
        <v>1100</v>
      </c>
      <c r="L184" s="3">
        <f t="shared" si="56"/>
        <v>3527</v>
      </c>
      <c r="M184" s="61">
        <f t="shared" si="57"/>
        <v>321</v>
      </c>
      <c r="N184" s="3">
        <f t="shared" si="50"/>
        <v>73</v>
      </c>
      <c r="O184" s="61">
        <f t="shared" si="58"/>
        <v>11</v>
      </c>
      <c r="P184" s="56">
        <f t="shared" si="52"/>
        <v>3932</v>
      </c>
      <c r="Q184" s="97">
        <f t="shared" si="60"/>
        <v>3288</v>
      </c>
      <c r="R184" s="51">
        <f t="shared" si="40"/>
        <v>10259</v>
      </c>
      <c r="S184" s="22"/>
      <c r="T184" s="23"/>
    </row>
    <row r="185" spans="1:20" s="24" customFormat="1" ht="20.100000000000001" customHeight="1" thickBot="1">
      <c r="A185" s="99" t="s">
        <v>186</v>
      </c>
      <c r="B185" s="31" t="s">
        <v>159</v>
      </c>
      <c r="C185" s="32">
        <v>212001</v>
      </c>
      <c r="D185" s="32">
        <v>219500</v>
      </c>
      <c r="E185" s="80">
        <v>150000</v>
      </c>
      <c r="F185" s="78">
        <v>45800</v>
      </c>
      <c r="G185" s="2">
        <v>219500</v>
      </c>
      <c r="H185" s="79">
        <f t="shared" si="51"/>
        <v>9000</v>
      </c>
      <c r="I185" s="2">
        <f t="shared" si="53"/>
        <v>1008</v>
      </c>
      <c r="J185" s="78">
        <f t="shared" si="48"/>
        <v>92</v>
      </c>
      <c r="K185" s="79">
        <f t="shared" si="49"/>
        <v>1100</v>
      </c>
      <c r="L185" s="33">
        <f t="shared" si="56"/>
        <v>3527</v>
      </c>
      <c r="M185" s="78">
        <f t="shared" si="47"/>
        <v>321</v>
      </c>
      <c r="N185" s="33">
        <f>ROUND($G$158*0.1%,0)</f>
        <v>73</v>
      </c>
      <c r="O185" s="78">
        <f t="shared" si="45"/>
        <v>11</v>
      </c>
      <c r="P185" s="79">
        <f t="shared" si="52"/>
        <v>3932</v>
      </c>
      <c r="Q185" s="33">
        <f t="shared" ref="Q185" si="61">ROUND(G185*5.17%*30%,0)</f>
        <v>3404</v>
      </c>
      <c r="R185" s="33">
        <f>ROUND(G185*5.17%*60%*(1+0.56),0)</f>
        <v>10622</v>
      </c>
      <c r="S185" s="22">
        <f>TRUNC(Q185+R185,0)</f>
        <v>14026</v>
      </c>
      <c r="T185" s="23"/>
    </row>
    <row r="187" spans="1:20">
      <c r="A187" s="42" t="s">
        <v>165</v>
      </c>
      <c r="B187" s="43"/>
      <c r="C187" s="42"/>
      <c r="D187" s="42"/>
      <c r="E187" s="42"/>
      <c r="F187" s="42"/>
      <c r="G187" s="44"/>
      <c r="H187" s="44"/>
      <c r="I187" s="44"/>
      <c r="J187" s="45"/>
      <c r="K187" s="45"/>
      <c r="L187" s="45"/>
      <c r="M187" s="45"/>
      <c r="N187" s="45"/>
      <c r="O187" s="44"/>
      <c r="P187" s="44"/>
      <c r="Q187" s="147" t="s">
        <v>212</v>
      </c>
      <c r="R187" s="147"/>
    </row>
    <row r="188" spans="1:20">
      <c r="A188" s="46" t="s">
        <v>86</v>
      </c>
      <c r="B188" s="47"/>
      <c r="C188" s="46"/>
      <c r="D188" s="46"/>
      <c r="E188" s="46"/>
      <c r="F188" s="46"/>
      <c r="G188" s="44"/>
      <c r="H188" s="44"/>
      <c r="J188" s="44"/>
      <c r="K188" s="44"/>
      <c r="L188" s="44"/>
      <c r="M188" s="44"/>
      <c r="N188" s="44"/>
      <c r="O188" s="44"/>
      <c r="P188" s="44"/>
      <c r="Q188" s="148" t="s">
        <v>208</v>
      </c>
      <c r="R188" s="148"/>
    </row>
    <row r="189" spans="1:20" ht="17.25" customHeight="1">
      <c r="A189" s="113" t="s">
        <v>206</v>
      </c>
      <c r="B189" s="48"/>
      <c r="C189" s="48"/>
      <c r="D189" s="48"/>
      <c r="E189" s="48"/>
      <c r="F189" s="44"/>
      <c r="G189" s="44"/>
      <c r="H189" s="44"/>
      <c r="I189" s="44"/>
      <c r="J189" s="44"/>
      <c r="K189" s="44"/>
      <c r="L189" s="44"/>
      <c r="M189" s="44"/>
      <c r="N189" s="44"/>
    </row>
    <row r="190" spans="1:20">
      <c r="A190" s="113" t="s">
        <v>211</v>
      </c>
      <c r="B190" s="48"/>
      <c r="C190" s="48"/>
      <c r="D190" s="48"/>
      <c r="E190" s="48"/>
      <c r="F190" s="44"/>
      <c r="G190" s="44"/>
      <c r="H190" s="44"/>
    </row>
    <row r="191" spans="1:20">
      <c r="A191" s="113" t="s">
        <v>209</v>
      </c>
      <c r="B191" s="48"/>
      <c r="C191" s="48"/>
      <c r="D191" s="48"/>
      <c r="E191" s="48"/>
      <c r="F191" s="44"/>
      <c r="G191" s="44"/>
      <c r="H191" s="44"/>
    </row>
  </sheetData>
  <mergeCells count="40">
    <mergeCell ref="A121:A135"/>
    <mergeCell ref="A18:A32"/>
    <mergeCell ref="A11:A17"/>
    <mergeCell ref="Q187:R187"/>
    <mergeCell ref="Q188:R188"/>
    <mergeCell ref="A110:A113"/>
    <mergeCell ref="E110:E113"/>
    <mergeCell ref="C110:C113"/>
    <mergeCell ref="D110:D113"/>
    <mergeCell ref="L111:P111"/>
    <mergeCell ref="I112:I113"/>
    <mergeCell ref="J112:J113"/>
    <mergeCell ref="Q110:R110"/>
    <mergeCell ref="Q111:Q113"/>
    <mergeCell ref="R111:R113"/>
    <mergeCell ref="G89:H89"/>
    <mergeCell ref="F9:F10"/>
    <mergeCell ref="G8:H8"/>
    <mergeCell ref="G9:G10"/>
    <mergeCell ref="H9:H10"/>
    <mergeCell ref="A8:A10"/>
    <mergeCell ref="B8:B10"/>
    <mergeCell ref="C8:C10"/>
    <mergeCell ref="D8:D10"/>
    <mergeCell ref="A1:H1"/>
    <mergeCell ref="S110:S113"/>
    <mergeCell ref="F110:F113"/>
    <mergeCell ref="G110:G113"/>
    <mergeCell ref="H110:H113"/>
    <mergeCell ref="I110:P110"/>
    <mergeCell ref="K112:K113"/>
    <mergeCell ref="L112:L113"/>
    <mergeCell ref="M112:M113"/>
    <mergeCell ref="N112:N113"/>
    <mergeCell ref="O112:O113"/>
    <mergeCell ref="P112:P113"/>
    <mergeCell ref="B110:B113"/>
    <mergeCell ref="I111:K111"/>
    <mergeCell ref="E8:F8"/>
    <mergeCell ref="E9:E10"/>
  </mergeCells>
  <phoneticPr fontId="11" type="noConversion"/>
  <printOptions horizontalCentered="1"/>
  <pageMargins left="0.19685039370078741" right="0.19685039370078741" top="0.19685039370078741" bottom="0.19685039370078741" header="0.31496062992125984" footer="0.31496062992125984"/>
  <pageSetup paperSize="8" scale="74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岱怡 陳</cp:lastModifiedBy>
  <cp:lastPrinted>2023-12-19T03:32:26Z</cp:lastPrinted>
  <dcterms:created xsi:type="dcterms:W3CDTF">2012-11-22T06:00:27Z</dcterms:created>
  <dcterms:modified xsi:type="dcterms:W3CDTF">2023-12-19T03:32:27Z</dcterms:modified>
</cp:coreProperties>
</file>